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en MM\CLUBCRITERIUM\"/>
    </mc:Choice>
  </mc:AlternateContent>
  <bookViews>
    <workbookView xWindow="0" yWindow="0" windowWidth="19200" windowHeight="10995"/>
  </bookViews>
  <sheets>
    <sheet name="17-18" sheetId="1" r:id="rId1"/>
  </sheets>
  <definedNames>
    <definedName name="_xlnm._FilterDatabase" localSheetId="0" hidden="1">'17-18'!$A$3:$P$88</definedName>
    <definedName name="_xlnm.Print_Area" localSheetId="0">'17-18'!$A$1:$BN$93</definedName>
    <definedName name="_xlnm.Print_Titles" localSheetId="0">'17-18'!$A:$A,'17-18'!$1:$4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5" i="1"/>
  <c r="B6" i="1"/>
  <c r="B7" i="1"/>
  <c r="B8" i="1"/>
  <c r="B9" i="1"/>
  <c r="B10" i="1"/>
  <c r="B11" i="1"/>
  <c r="J8" i="1" l="1"/>
  <c r="K67" i="1" l="1"/>
  <c r="K66" i="1"/>
  <c r="K55" i="1"/>
  <c r="K42" i="1"/>
  <c r="K20" i="1"/>
  <c r="K9" i="1"/>
  <c r="J92" i="1"/>
  <c r="J90" i="1" l="1"/>
  <c r="O5" i="1"/>
  <c r="P5" i="1"/>
  <c r="D92" i="1" l="1"/>
  <c r="D90" i="1"/>
  <c r="L5" i="1" l="1"/>
  <c r="O33" i="1"/>
  <c r="P10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92" i="1" s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BI90" i="1"/>
  <c r="H92" i="1"/>
  <c r="H90" i="1"/>
  <c r="P6" i="1"/>
  <c r="L6" i="1" s="1"/>
  <c r="P7" i="1"/>
  <c r="L7" i="1" s="1"/>
  <c r="P8" i="1"/>
  <c r="L8" i="1"/>
  <c r="P9" i="1"/>
  <c r="L9" i="1" s="1"/>
  <c r="L10" i="1"/>
  <c r="P11" i="1"/>
  <c r="L11" i="1" s="1"/>
  <c r="P12" i="1"/>
  <c r="L12" i="1"/>
  <c r="P13" i="1"/>
  <c r="L13" i="1" s="1"/>
  <c r="P14" i="1"/>
  <c r="L14" i="1" s="1"/>
  <c r="P15" i="1"/>
  <c r="L15" i="1" s="1"/>
  <c r="P16" i="1"/>
  <c r="L16" i="1" s="1"/>
  <c r="P17" i="1"/>
  <c r="L17" i="1" s="1"/>
  <c r="P18" i="1"/>
  <c r="L18" i="1" s="1"/>
  <c r="P19" i="1"/>
  <c r="L19" i="1" s="1"/>
  <c r="P20" i="1"/>
  <c r="L20" i="1" s="1"/>
  <c r="P21" i="1"/>
  <c r="L21" i="1" s="1"/>
  <c r="P22" i="1"/>
  <c r="L22" i="1" s="1"/>
  <c r="P23" i="1"/>
  <c r="L23" i="1" s="1"/>
  <c r="P24" i="1"/>
  <c r="L24" i="1" s="1"/>
  <c r="P25" i="1"/>
  <c r="L25" i="1" s="1"/>
  <c r="P26" i="1"/>
  <c r="L26" i="1" s="1"/>
  <c r="P27" i="1"/>
  <c r="L27" i="1" s="1"/>
  <c r="P28" i="1"/>
  <c r="L28" i="1" s="1"/>
  <c r="P29" i="1"/>
  <c r="L29" i="1" s="1"/>
  <c r="P30" i="1"/>
  <c r="L30" i="1" s="1"/>
  <c r="P31" i="1"/>
  <c r="L31" i="1" s="1"/>
  <c r="P32" i="1"/>
  <c r="L32" i="1" s="1"/>
  <c r="P33" i="1"/>
  <c r="L33" i="1" s="1"/>
  <c r="P34" i="1"/>
  <c r="L34" i="1" s="1"/>
  <c r="P35" i="1"/>
  <c r="L35" i="1" s="1"/>
  <c r="P36" i="1"/>
  <c r="L36" i="1" s="1"/>
  <c r="P37" i="1"/>
  <c r="L37" i="1" s="1"/>
  <c r="P38" i="1"/>
  <c r="L38" i="1" s="1"/>
  <c r="P39" i="1"/>
  <c r="L39" i="1" s="1"/>
  <c r="P40" i="1"/>
  <c r="L40" i="1" s="1"/>
  <c r="P41" i="1"/>
  <c r="L41" i="1" s="1"/>
  <c r="P42" i="1"/>
  <c r="L42" i="1" s="1"/>
  <c r="P43" i="1"/>
  <c r="L43" i="1" s="1"/>
  <c r="P44" i="1"/>
  <c r="L44" i="1" s="1"/>
  <c r="P45" i="1"/>
  <c r="L45" i="1" s="1"/>
  <c r="P46" i="1"/>
  <c r="L46" i="1" s="1"/>
  <c r="P47" i="1"/>
  <c r="L47" i="1" s="1"/>
  <c r="P48" i="1"/>
  <c r="L48" i="1" s="1"/>
  <c r="P49" i="1"/>
  <c r="L49" i="1" s="1"/>
  <c r="P50" i="1"/>
  <c r="L50" i="1" s="1"/>
  <c r="P51" i="1"/>
  <c r="L51" i="1"/>
  <c r="P52" i="1"/>
  <c r="L52" i="1" s="1"/>
  <c r="P53" i="1"/>
  <c r="L53" i="1"/>
  <c r="P54" i="1"/>
  <c r="L54" i="1" s="1"/>
  <c r="P55" i="1"/>
  <c r="L55" i="1"/>
  <c r="P56" i="1"/>
  <c r="L56" i="1" s="1"/>
  <c r="P57" i="1"/>
  <c r="L57" i="1"/>
  <c r="P58" i="1"/>
  <c r="L58" i="1" s="1"/>
  <c r="P59" i="1"/>
  <c r="L59" i="1"/>
  <c r="P60" i="1"/>
  <c r="L60" i="1" s="1"/>
  <c r="P61" i="1"/>
  <c r="L61" i="1"/>
  <c r="P62" i="1"/>
  <c r="L62" i="1" s="1"/>
  <c r="P63" i="1"/>
  <c r="L63" i="1"/>
  <c r="P64" i="1"/>
  <c r="L64" i="1" s="1"/>
  <c r="P65" i="1"/>
  <c r="L65" i="1"/>
  <c r="P66" i="1"/>
  <c r="L66" i="1" s="1"/>
  <c r="P67" i="1"/>
  <c r="L67" i="1"/>
  <c r="P68" i="1"/>
  <c r="L68" i="1" s="1"/>
  <c r="P69" i="1"/>
  <c r="L69" i="1"/>
  <c r="P70" i="1"/>
  <c r="L70" i="1" s="1"/>
  <c r="P71" i="1"/>
  <c r="L71" i="1"/>
  <c r="P72" i="1"/>
  <c r="L72" i="1" s="1"/>
  <c r="P73" i="1"/>
  <c r="L73" i="1"/>
  <c r="P74" i="1"/>
  <c r="L74" i="1" s="1"/>
  <c r="P75" i="1"/>
  <c r="L75" i="1" s="1"/>
  <c r="P76" i="1"/>
  <c r="L76" i="1" s="1"/>
  <c r="P77" i="1"/>
  <c r="L77" i="1" s="1"/>
  <c r="P78" i="1"/>
  <c r="L78" i="1" s="1"/>
  <c r="P79" i="1"/>
  <c r="L79" i="1" s="1"/>
  <c r="P80" i="1"/>
  <c r="L80" i="1" s="1"/>
  <c r="P81" i="1"/>
  <c r="L81" i="1" s="1"/>
  <c r="P82" i="1"/>
  <c r="L82" i="1" s="1"/>
  <c r="P83" i="1"/>
  <c r="L83" i="1" s="1"/>
  <c r="P84" i="1"/>
  <c r="L84" i="1" s="1"/>
  <c r="P85" i="1"/>
  <c r="L85" i="1" s="1"/>
  <c r="P86" i="1"/>
  <c r="L86" i="1" s="1"/>
  <c r="P87" i="1"/>
  <c r="L87" i="1" s="1"/>
  <c r="P88" i="1"/>
  <c r="L88" i="1" s="1"/>
  <c r="M92" i="1"/>
  <c r="E92" i="1"/>
  <c r="G92" i="1"/>
  <c r="K92" i="1"/>
  <c r="C92" i="1"/>
  <c r="G90" i="1"/>
  <c r="E90" i="1"/>
  <c r="AL90" i="1"/>
  <c r="AL91" i="1" s="1"/>
  <c r="AM90" i="1"/>
  <c r="AJ90" i="1"/>
  <c r="AJ91" i="1" s="1"/>
  <c r="AK90" i="1"/>
  <c r="AN90" i="1"/>
  <c r="AO90" i="1"/>
  <c r="AN91" i="1" s="1"/>
  <c r="AQ90" i="1"/>
  <c r="AR90" i="1"/>
  <c r="AS90" i="1"/>
  <c r="AQ91" i="1" s="1"/>
  <c r="AT90" i="1"/>
  <c r="AU90" i="1"/>
  <c r="AV90" i="1"/>
  <c r="AT91" i="1" s="1"/>
  <c r="AX90" i="1"/>
  <c r="AY90" i="1"/>
  <c r="AX91" i="1"/>
  <c r="AZ90" i="1"/>
  <c r="AZ91" i="1" s="1"/>
  <c r="BA90" i="1"/>
  <c r="BE90" i="1"/>
  <c r="BE91" i="1" s="1"/>
  <c r="BF90" i="1"/>
  <c r="BB90" i="1"/>
  <c r="BC90" i="1"/>
  <c r="BB91" i="1" s="1"/>
  <c r="BJ90" i="1"/>
  <c r="BK90" i="1"/>
  <c r="AI90" i="1"/>
  <c r="AP90" i="1"/>
  <c r="AW90" i="1"/>
  <c r="BD90" i="1"/>
  <c r="BG90" i="1"/>
  <c r="BH90" i="1"/>
  <c r="BL90" i="1"/>
  <c r="BM90" i="1"/>
  <c r="BN90" i="1"/>
  <c r="K90" i="1"/>
  <c r="AH90" i="1"/>
  <c r="AG90" i="1"/>
  <c r="AF90" i="1"/>
  <c r="AE90" i="1"/>
  <c r="N90" i="1"/>
  <c r="AD90" i="1"/>
  <c r="AB90" i="1"/>
  <c r="AB91" i="1" s="1"/>
  <c r="AC90" i="1"/>
  <c r="AA90" i="1"/>
  <c r="C90" i="1"/>
  <c r="Z90" i="1"/>
  <c r="Y90" i="1"/>
  <c r="X90" i="1"/>
  <c r="W90" i="1"/>
  <c r="V90" i="1"/>
  <c r="U90" i="1"/>
  <c r="T90" i="1"/>
  <c r="R90" i="1"/>
  <c r="S90" i="1"/>
  <c r="Q90" i="1"/>
  <c r="M90" i="1"/>
  <c r="T91" i="1"/>
  <c r="W91" i="1"/>
  <c r="N92" i="1"/>
  <c r="O90" i="1" l="1"/>
  <c r="P92" i="1"/>
  <c r="B90" i="1"/>
  <c r="L92" i="1"/>
  <c r="P90" i="1"/>
  <c r="L90" i="1"/>
  <c r="B92" i="1" l="1"/>
</calcChain>
</file>

<file path=xl/comments1.xml><?xml version="1.0" encoding="utf-8"?>
<comments xmlns="http://schemas.openxmlformats.org/spreadsheetml/2006/main">
  <authors>
    <author>Ellen Crombez</author>
  </authors>
  <commentList>
    <comment ref="AI4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8+4km</t>
        </r>
      </text>
    </comment>
    <comment ref="AZ4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+/- 8km</t>
        </r>
      </text>
    </comment>
    <comment ref="BA4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+/- 16km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+ 2€ betaling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10 voor steven 
+ 5 voor marijke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10 voor inkepit 
+ 3 voor domi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1 puntje van els
+ 9 € te betalen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 ook nog 3 van bij inkepit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10 voor anya 
+ 5 voor ludo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+ 5 van steven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+ 8 van stefaan m.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10 voor stefaan
+ 8 voor karine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+ 5 van anya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Ellen Crombez:</t>
        </r>
        <r>
          <rPr>
            <sz val="9"/>
            <color indexed="81"/>
            <rFont val="Tahoma"/>
            <family val="2"/>
          </rPr>
          <t xml:space="preserve">
10 voor els
+ 1 voor francis</t>
        </r>
      </text>
    </comment>
  </commentList>
</comments>
</file>

<file path=xl/sharedStrings.xml><?xml version="1.0" encoding="utf-8"?>
<sst xmlns="http://schemas.openxmlformats.org/spreadsheetml/2006/main" count="187" uniqueCount="163">
  <si>
    <t>21km</t>
  </si>
  <si>
    <t>TOTAAL</t>
  </si>
  <si>
    <t>aantal personen</t>
  </si>
  <si>
    <t>7,6km</t>
  </si>
  <si>
    <t>ANTOINE Dominique</t>
  </si>
  <si>
    <t>BOER Cees</t>
  </si>
  <si>
    <t>BOLLÉ Nancy</t>
  </si>
  <si>
    <t>BRUGGEMANS Carla</t>
  </si>
  <si>
    <t>BULTYNCK Bernadette (BB)</t>
  </si>
  <si>
    <t>CALLEBAUT Luc</t>
  </si>
  <si>
    <t>CLAES Pieter</t>
  </si>
  <si>
    <t>COLSON Peter</t>
  </si>
  <si>
    <t>COLSON Pieterjan</t>
  </si>
  <si>
    <t>CROMBEZ Ellen</t>
  </si>
  <si>
    <t>CROONENBORGHS Lynn</t>
  </si>
  <si>
    <t>DE KEERSMAEKER Steven</t>
  </si>
  <si>
    <t>DE MARS Dorien</t>
  </si>
  <si>
    <t>DE VIDTS Wiske</t>
  </si>
  <si>
    <t>DECEUNINCK Ingrid (Inkepit)</t>
  </si>
  <si>
    <t>DESMEDT Bart</t>
  </si>
  <si>
    <t>DEWACHTER Léon</t>
  </si>
  <si>
    <t>DOCHERTY Gerry</t>
  </si>
  <si>
    <t>FORTON Francis</t>
  </si>
  <si>
    <t>GEYSELS Anya</t>
  </si>
  <si>
    <t>DE SCHOUWER Johan</t>
  </si>
  <si>
    <t>GELDOLF Caitlyn</t>
  </si>
  <si>
    <t>GELDOLF Domi</t>
  </si>
  <si>
    <t>GEYSELS Dany</t>
  </si>
  <si>
    <t>GELDOLF Malaurie</t>
  </si>
  <si>
    <t>HULBOJ Karine</t>
  </si>
  <si>
    <t>JANSSENS Goedele</t>
  </si>
  <si>
    <t>LALEMANT Dirk</t>
  </si>
  <si>
    <t>LEUKEMANS Wim</t>
  </si>
  <si>
    <t>LOUNCKE Marina</t>
  </si>
  <si>
    <t>MARIVOET Stefaan</t>
  </si>
  <si>
    <t>MISSIAEN Inge</t>
  </si>
  <si>
    <t>MOYSON Isabelle</t>
  </si>
  <si>
    <t>OLAZABAL MJ</t>
  </si>
  <si>
    <t>PASQUES Frank</t>
  </si>
  <si>
    <t>PLAS Chantal</t>
  </si>
  <si>
    <t>PUTTEMANS Hilde</t>
  </si>
  <si>
    <t>ROUSSEAU Geneviève</t>
  </si>
  <si>
    <t>THOMAS Werner</t>
  </si>
  <si>
    <t>TUYTENS Brigitte</t>
  </si>
  <si>
    <t>VAN BLADEL Louis</t>
  </si>
  <si>
    <t>VAN CAMPENHOUT Nadine</t>
  </si>
  <si>
    <t>WYNS Patricia</t>
  </si>
  <si>
    <t>WINCKELMANS Els</t>
  </si>
  <si>
    <t>WELLENS Guido</t>
  </si>
  <si>
    <t>VRIJDERS Evi</t>
  </si>
  <si>
    <t>VERBIC Didier</t>
  </si>
  <si>
    <t>VANTHEMSCHE Ingrid</t>
  </si>
  <si>
    <t>VANHOVE Ariane</t>
  </si>
  <si>
    <t>VAN HOECK Annie</t>
  </si>
  <si>
    <t>VANCRAENENDONCK Herman</t>
  </si>
  <si>
    <t>VAN HUMBEECK David</t>
  </si>
  <si>
    <t>VAN HERLE Ludo</t>
  </si>
  <si>
    <t>VAN DEN HOUTE Gerlinde</t>
  </si>
  <si>
    <t>VAN DUFFEL Greetje</t>
  </si>
  <si>
    <t>VAN GERWEN Herwig</t>
  </si>
  <si>
    <t>VAN MULDERS Willy</t>
  </si>
  <si>
    <t>VAN LAER Patrick</t>
  </si>
  <si>
    <t>SCHEERS Greet</t>
  </si>
  <si>
    <t>JACOBS Jean-Pierre</t>
  </si>
  <si>
    <t>MERTENS Sandrine</t>
  </si>
  <si>
    <t>SEYNAEVE Isabelle</t>
  </si>
  <si>
    <t>VERBESSELT Riet</t>
  </si>
  <si>
    <t>COLSON Frank</t>
  </si>
  <si>
    <t>DE BREUCKER Filip</t>
  </si>
  <si>
    <t>DE RIDDER Hilde</t>
  </si>
  <si>
    <t>HERINCKX Marijke</t>
  </si>
  <si>
    <t>HUANG Heidi</t>
  </si>
  <si>
    <t>DE RIDDER Willem (Mottigen Bever)</t>
  </si>
  <si>
    <t>8km</t>
  </si>
  <si>
    <t>zaterdag 2 september 2017
Stratenloop, Grimbergen
(Prinsenbos)</t>
  </si>
  <si>
    <r>
      <t xml:space="preserve">Plantentuin-jogging 
</t>
    </r>
    <r>
      <rPr>
        <sz val="9"/>
        <color indexed="8"/>
        <rFont val="Tahoma"/>
        <family val="2"/>
      </rPr>
      <t>(voorbereiding op zaterdag ... mei 2018 
+ PT-jogging op zondag .../05/2018)</t>
    </r>
  </si>
  <si>
    <r>
      <rPr>
        <b/>
        <sz val="9"/>
        <color indexed="8"/>
        <rFont val="Tahoma"/>
        <family val="2"/>
      </rPr>
      <t>TOTAAL
aantal gelopen kilometers
per MM-lid</t>
    </r>
    <r>
      <rPr>
        <sz val="9"/>
        <color indexed="8"/>
        <rFont val="Tahoma"/>
        <family val="2"/>
      </rPr>
      <t xml:space="preserve">
(01 sept 2017 - 
31 aug 2018)</t>
    </r>
  </si>
  <si>
    <r>
      <t xml:space="preserve">TOTAAL
aantal deelnames aan
criterium-joggings
per MM-lid
</t>
    </r>
    <r>
      <rPr>
        <sz val="9"/>
        <color indexed="8"/>
        <rFont val="Tahoma"/>
        <family val="2"/>
      </rPr>
      <t>(01 sept 2017 - 
31 aug 2018)</t>
    </r>
  </si>
  <si>
    <t>zaterdag 23 september 2017
Brussels Night Run</t>
  </si>
  <si>
    <t>zondag 1 oktober 2017
Halve Marathon Brussel</t>
  </si>
  <si>
    <t>zondag 8 oktober 2017
Marathon Eindhoven</t>
  </si>
  <si>
    <t>42km</t>
  </si>
  <si>
    <t>zaterdag 7 oktober 2017
One World Run, De Schorre, Boom</t>
  </si>
  <si>
    <t>zondag 15 oktober 2017
Natuuromloop Hazewinkel, Willebroek</t>
  </si>
  <si>
    <t>6km</t>
  </si>
  <si>
    <t>10km</t>
  </si>
  <si>
    <t>vrijdag 20 oktober 2017
Night Run, Rivierenhof Antwerpen</t>
  </si>
  <si>
    <t>zondag 22 oktober 2017
3-Provinciënloop, Malderen</t>
  </si>
  <si>
    <t>9km</t>
  </si>
  <si>
    <t>5km</t>
  </si>
  <si>
    <t>12km</t>
  </si>
  <si>
    <t>DE KEERSMAECKER Jean-Pierre</t>
  </si>
  <si>
    <t>ANCIAUX Roel</t>
  </si>
  <si>
    <t>BAERTS Clément</t>
  </si>
  <si>
    <t>DE BOECK Tineke</t>
  </si>
  <si>
    <t>HERTOGEN Anita</t>
  </si>
  <si>
    <t>JACOBS Herman</t>
  </si>
  <si>
    <t>JACOBS Charlotte</t>
  </si>
  <si>
    <t>Meelopers Meise - Club criterium 01 sept 2017 - 31 aug 2018</t>
  </si>
  <si>
    <t>Extra criteriumpunten (owv afgelasting eetfestijn - extra punten via het reeds betaalde lidgeld; 
25€ = 25 puntjes)</t>
  </si>
  <si>
    <r>
      <t xml:space="preserve">TOTAAL
aantal gespaarde
criterium-punten
per MM-lid
</t>
    </r>
    <r>
      <rPr>
        <sz val="9"/>
        <color indexed="8"/>
        <rFont val="Tahoma"/>
        <family val="2"/>
      </rPr>
      <t>(01 sept 2017 - 
31 aug 2018)</t>
    </r>
  </si>
  <si>
    <t>LATHOUWERS Sonia</t>
  </si>
  <si>
    <t>ROBBERECHTS Ilse</t>
  </si>
  <si>
    <t>VAN DEN ABEELE Kris</t>
  </si>
  <si>
    <t>zondag 29 oktober 2017
Zombie Race, Oostende</t>
  </si>
  <si>
    <t>woensdag 1 november 2017
Donkmeerloop, Berlare</t>
  </si>
  <si>
    <t>11km</t>
  </si>
  <si>
    <t>zaterdag 11 november 2017
Solidariteitsloop, Vossem</t>
  </si>
  <si>
    <t>CAPPOEN Nadia</t>
  </si>
  <si>
    <t>D'HAENE Arlette</t>
  </si>
  <si>
    <t>PELICAEN Eduard (Peli)</t>
  </si>
  <si>
    <t>VERBEKE Wim</t>
  </si>
  <si>
    <t>WAUTELET Jeanine</t>
  </si>
  <si>
    <t>zondag 10 december 2017
Meerdaalwoudtrail, Oud-Heverlee</t>
  </si>
  <si>
    <t>zaterdag 16 december 2017
1840 Money Run, Londerzeel</t>
  </si>
  <si>
    <t>zondag 17 december 2017
Eindejaarsjogging, Kampenhout</t>
  </si>
  <si>
    <t>woensdag 20 december 2017
Warmathon, Brussel</t>
  </si>
  <si>
    <t># km</t>
  </si>
  <si>
    <t>Gebruikte criteriumpnt: Clubfeest MM op 23/02/2018 in De Linde, Brixius</t>
  </si>
  <si>
    <t>zaterdag 20 januari 2018
Les Relais Givrés</t>
  </si>
  <si>
    <t>zondag 4 februari 2018
Winterjogging, Hofstade</t>
  </si>
  <si>
    <t>zondag 25 februari 2018
Bosloop, Bierbeek</t>
  </si>
  <si>
    <t>zondag 11 maart 2018
Treerun, Kortenberg</t>
  </si>
  <si>
    <t>zondag 18 maart 2018
Jogging t.v.v. Levedale, Neromhof</t>
  </si>
  <si>
    <t>zondag 18 maart 2018
SMS-jogging, Meise</t>
  </si>
  <si>
    <t>zaterdag 24 maart 2018
Crêtes de Spa</t>
  </si>
  <si>
    <t>zondag 25 maart 2018
Pegasusloop, Steenhuffel</t>
  </si>
  <si>
    <t>maandag 2 april 2018
Natuurloop, Londerzeel</t>
  </si>
  <si>
    <t>zondag 8 april 2018
Brussels 5 &amp; 10 miles</t>
  </si>
  <si>
    <t>zaterdag 14 april 2018
Avaloop, Buggenhout</t>
  </si>
  <si>
    <t>zaterdag 21 april 2018
Hyacintenjogging, Halle</t>
  </si>
  <si>
    <t>dinsdag 1 mei 2018
Rossem wandelt/loopt 
t.v.v. Kom Op Tegen Kanker</t>
  </si>
  <si>
    <t>donderdag 10 mei 2018
Averbode-Tongerlo</t>
  </si>
  <si>
    <t>zondag 3 juni 2018
Great Breweries Run, Puurs</t>
  </si>
  <si>
    <t>zaterdag 14 juli 2018
Veldkantjogging, Grimbergen</t>
  </si>
  <si>
    <t>vrijdagavond 3 augustus 2018
Mutotoloop, Duisburg</t>
  </si>
  <si>
    <t>zondag 26 augustus 2018
Klein Willebroek Loopt</t>
  </si>
  <si>
    <t>zondag 26 augustus 2018
La Descente de la Lesse</t>
  </si>
  <si>
    <t>zondag 19 augustus 2018
Run4Fun Stratenloop, Wemmel</t>
  </si>
  <si>
    <t>zaterdag 23 juni 2018
Natuurloop, Ossel</t>
  </si>
  <si>
    <t>8.4km</t>
  </si>
  <si>
    <t>25km</t>
  </si>
  <si>
    <t>16km</t>
  </si>
  <si>
    <t>13km</t>
  </si>
  <si>
    <t>14km</t>
  </si>
  <si>
    <t>24km</t>
  </si>
  <si>
    <t>5 miles</t>
  </si>
  <si>
    <t>10 miles</t>
  </si>
  <si>
    <t>10.5km</t>
  </si>
  <si>
    <t>55km</t>
  </si>
  <si>
    <t>4km</t>
  </si>
  <si>
    <t>7.5km</t>
  </si>
  <si>
    <t>15km</t>
  </si>
  <si>
    <t>?</t>
  </si>
  <si>
    <t>Gebruikte criteriumpnt: Memorial Van Damme (aug 2018)</t>
  </si>
  <si>
    <r>
      <t xml:space="preserve">Gebruikte criteriumpnt: Ontbijt @ The Boathouse, Heindonk (Hazewinkel) in </t>
    </r>
    <r>
      <rPr>
        <b/>
        <sz val="10"/>
        <color indexed="8"/>
        <rFont val="Tahoma"/>
        <family val="2"/>
      </rPr>
      <t>2017</t>
    </r>
  </si>
  <si>
    <r>
      <t xml:space="preserve">Gebruikte criteriumpnt: Ontbijt @ The Boathouse, Heindonk (Hazewinkel) in </t>
    </r>
    <r>
      <rPr>
        <b/>
        <sz val="10"/>
        <color indexed="8"/>
        <rFont val="Tahoma"/>
        <family val="2"/>
      </rPr>
      <t>2018</t>
    </r>
  </si>
  <si>
    <r>
      <rPr>
        <b/>
        <sz val="16"/>
        <color indexed="8"/>
        <rFont val="Tahoma"/>
        <family val="2"/>
      </rPr>
      <t>TOTAAL
aantal overblijvende
criterium-punten
per MM-lid</t>
    </r>
    <r>
      <rPr>
        <b/>
        <sz val="14"/>
        <color indexed="8"/>
        <rFont val="Tahoma"/>
        <family val="2"/>
      </rPr>
      <t xml:space="preserve">
</t>
    </r>
    <r>
      <rPr>
        <sz val="14"/>
        <color indexed="8"/>
        <rFont val="Tahoma"/>
        <family val="2"/>
      </rPr>
      <t xml:space="preserve">(01 sept 2017 - 
31 aug 2018)
</t>
    </r>
    <r>
      <rPr>
        <b/>
        <sz val="14"/>
        <color rgb="FFFF0000"/>
        <rFont val="Tahoma"/>
        <family val="2"/>
      </rPr>
      <t xml:space="preserve">na aftrek van 
de gebruikte punten
</t>
    </r>
    <r>
      <rPr>
        <b/>
        <sz val="14"/>
        <color rgb="FF7030A0"/>
        <rFont val="Tahoma"/>
        <family val="2"/>
      </rPr>
      <t>puntjes te gebruiken vanaf 01/09/2018</t>
    </r>
  </si>
  <si>
    <t>Gebruikte criteriumpnt: BBQ Test 5km (juni 2018)</t>
  </si>
  <si>
    <t>Gebruikte criteriumpnt voor aankoop PT-jogging loopshirt of aankoop MM-kledij</t>
  </si>
  <si>
    <t>Gebruikte criteriumpnt. Spaghetti @ Sportschuur (22/03/2019)</t>
  </si>
  <si>
    <t>Gebruikte criteriumpnt: Clubfeest MM (juni 2019) in De Linde, Brixius</t>
  </si>
  <si>
    <t>Gebruikte criteriumpnt: Memorial Van Damme (aug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</si>
</sst>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</font>
    <font>
      <b/>
      <sz val="22"/>
      <color indexed="8"/>
      <name val="Tahoma"/>
      <family val="2"/>
    </font>
    <font>
      <sz val="9"/>
      <color theme="1"/>
      <name val="Tahoma"/>
      <family val="2"/>
    </font>
    <font>
      <sz val="22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9"/>
      <color rgb="FFFF0000"/>
      <name val="Tahoma"/>
      <family val="2"/>
    </font>
    <font>
      <sz val="9"/>
      <color rgb="FFFF000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b/>
      <sz val="16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Tahoma"/>
      <family val="2"/>
    </font>
    <font>
      <b/>
      <sz val="10"/>
      <color indexed="8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right" vertical="center"/>
    </xf>
    <xf numFmtId="0" fontId="4" fillId="8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FF"/>
      <color rgb="FFFFFF00"/>
      <color rgb="FFFF3399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93"/>
  <sheetViews>
    <sheetView tabSelected="1" topLeftCell="A64" zoomScale="70" zoomScaleNormal="70" zoomScaleSheetLayoutView="80" zoomScalePageLayoutView="70" workbookViewId="0">
      <selection activeCell="I79" sqref="I79"/>
    </sheetView>
  </sheetViews>
  <sheetFormatPr defaultColWidth="9.140625" defaultRowHeight="11.25" x14ac:dyDescent="0.25"/>
  <cols>
    <col min="1" max="1" width="44.85546875" style="1" bestFit="1" customWidth="1"/>
    <col min="2" max="2" width="29.7109375" style="25" customWidth="1"/>
    <col min="3" max="11" width="15.7109375" style="25" customWidth="1"/>
    <col min="12" max="13" width="15.7109375" style="1" customWidth="1"/>
    <col min="14" max="14" width="8.7109375" style="1" customWidth="1"/>
    <col min="15" max="16" width="15.7109375" style="1" customWidth="1"/>
    <col min="17" max="26" width="9.140625" style="25"/>
    <col min="27" max="34" width="9.140625" style="1"/>
    <col min="35" max="63" width="9.140625" style="25"/>
    <col min="64" max="64" width="9.140625" style="1"/>
    <col min="65" max="65" width="9.140625" style="25"/>
    <col min="66" max="16384" width="9.140625" style="1"/>
  </cols>
  <sheetData>
    <row r="1" spans="1:66" s="5" customFormat="1" ht="27" x14ac:dyDescent="0.25">
      <c r="A1" s="4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Q1" s="27"/>
      <c r="R1" s="27"/>
      <c r="S1" s="27"/>
      <c r="T1" s="27"/>
      <c r="U1" s="27"/>
      <c r="V1" s="27"/>
      <c r="W1" s="27"/>
      <c r="X1" s="27"/>
      <c r="Y1" s="27"/>
      <c r="Z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M1" s="27"/>
    </row>
    <row r="3" spans="1:66" s="6" customFormat="1" ht="176.25" customHeight="1" x14ac:dyDescent="0.25">
      <c r="A3" s="58"/>
      <c r="B3" s="70" t="s">
        <v>157</v>
      </c>
      <c r="C3" s="45" t="s">
        <v>155</v>
      </c>
      <c r="D3" s="45" t="s">
        <v>156</v>
      </c>
      <c r="E3" s="45" t="s">
        <v>118</v>
      </c>
      <c r="F3" s="45" t="s">
        <v>161</v>
      </c>
      <c r="G3" s="45" t="s">
        <v>158</v>
      </c>
      <c r="H3" s="45" t="s">
        <v>154</v>
      </c>
      <c r="I3" s="45" t="s">
        <v>162</v>
      </c>
      <c r="J3" s="45" t="s">
        <v>160</v>
      </c>
      <c r="K3" s="45" t="s">
        <v>159</v>
      </c>
      <c r="L3" s="62" t="s">
        <v>100</v>
      </c>
      <c r="M3" s="72" t="s">
        <v>99</v>
      </c>
      <c r="N3" s="64" t="s">
        <v>75</v>
      </c>
      <c r="O3" s="52" t="s">
        <v>76</v>
      </c>
      <c r="P3" s="69" t="s">
        <v>77</v>
      </c>
      <c r="Q3" s="33" t="s">
        <v>74</v>
      </c>
      <c r="R3" s="33" t="s">
        <v>78</v>
      </c>
      <c r="S3" s="33" t="s">
        <v>79</v>
      </c>
      <c r="T3" s="57" t="s">
        <v>82</v>
      </c>
      <c r="U3" s="57"/>
      <c r="V3" s="33" t="s">
        <v>80</v>
      </c>
      <c r="W3" s="57" t="s">
        <v>83</v>
      </c>
      <c r="X3" s="57"/>
      <c r="Y3" s="33" t="s">
        <v>86</v>
      </c>
      <c r="Z3" s="33" t="s">
        <v>87</v>
      </c>
      <c r="AA3" s="33" t="s">
        <v>104</v>
      </c>
      <c r="AB3" s="57" t="s">
        <v>105</v>
      </c>
      <c r="AC3" s="57"/>
      <c r="AD3" s="33" t="s">
        <v>107</v>
      </c>
      <c r="AE3" s="33" t="s">
        <v>113</v>
      </c>
      <c r="AF3" s="33" t="s">
        <v>114</v>
      </c>
      <c r="AG3" s="33" t="s">
        <v>115</v>
      </c>
      <c r="AH3" s="33" t="s">
        <v>116</v>
      </c>
      <c r="AI3" s="33" t="s">
        <v>119</v>
      </c>
      <c r="AJ3" s="50" t="s">
        <v>120</v>
      </c>
      <c r="AK3" s="51"/>
      <c r="AL3" s="50" t="s">
        <v>121</v>
      </c>
      <c r="AM3" s="51"/>
      <c r="AN3" s="50" t="s">
        <v>122</v>
      </c>
      <c r="AO3" s="51"/>
      <c r="AP3" s="33" t="s">
        <v>123</v>
      </c>
      <c r="AQ3" s="50" t="s">
        <v>124</v>
      </c>
      <c r="AR3" s="55"/>
      <c r="AS3" s="51"/>
      <c r="AT3" s="50" t="s">
        <v>125</v>
      </c>
      <c r="AU3" s="55"/>
      <c r="AV3" s="51"/>
      <c r="AW3" s="33" t="s">
        <v>126</v>
      </c>
      <c r="AX3" s="50" t="s">
        <v>127</v>
      </c>
      <c r="AY3" s="51"/>
      <c r="AZ3" s="50" t="s">
        <v>128</v>
      </c>
      <c r="BA3" s="51"/>
      <c r="BB3" s="50" t="s">
        <v>129</v>
      </c>
      <c r="BC3" s="51"/>
      <c r="BD3" s="33" t="s">
        <v>130</v>
      </c>
      <c r="BE3" s="50" t="s">
        <v>131</v>
      </c>
      <c r="BF3" s="51"/>
      <c r="BG3" s="33" t="s">
        <v>132</v>
      </c>
      <c r="BH3" s="33" t="s">
        <v>133</v>
      </c>
      <c r="BI3" s="37" t="s">
        <v>139</v>
      </c>
      <c r="BJ3" s="33" t="s">
        <v>134</v>
      </c>
      <c r="BK3" s="33" t="s">
        <v>135</v>
      </c>
      <c r="BL3" s="33" t="s">
        <v>138</v>
      </c>
      <c r="BM3" s="33" t="s">
        <v>136</v>
      </c>
      <c r="BN3" s="33" t="s">
        <v>137</v>
      </c>
    </row>
    <row r="4" spans="1:66" s="12" customFormat="1" ht="30" customHeight="1" thickBot="1" x14ac:dyDescent="0.3">
      <c r="A4" s="59"/>
      <c r="B4" s="71"/>
      <c r="C4" s="45"/>
      <c r="D4" s="45"/>
      <c r="E4" s="45"/>
      <c r="F4" s="45"/>
      <c r="G4" s="45"/>
      <c r="H4" s="45"/>
      <c r="I4" s="45"/>
      <c r="J4" s="45"/>
      <c r="K4" s="45"/>
      <c r="L4" s="63"/>
      <c r="M4" s="72"/>
      <c r="N4" s="65"/>
      <c r="O4" s="53"/>
      <c r="P4" s="69"/>
      <c r="Q4" s="11" t="s">
        <v>3</v>
      </c>
      <c r="R4" s="11" t="s">
        <v>73</v>
      </c>
      <c r="S4" s="11" t="s">
        <v>0</v>
      </c>
      <c r="T4" s="11" t="s">
        <v>84</v>
      </c>
      <c r="U4" s="11" t="s">
        <v>90</v>
      </c>
      <c r="V4" s="11" t="s">
        <v>81</v>
      </c>
      <c r="W4" s="11" t="s">
        <v>89</v>
      </c>
      <c r="X4" s="11" t="s">
        <v>88</v>
      </c>
      <c r="Y4" s="11" t="s">
        <v>88</v>
      </c>
      <c r="Z4" s="11" t="s">
        <v>85</v>
      </c>
      <c r="AA4" s="11" t="s">
        <v>89</v>
      </c>
      <c r="AB4" s="11" t="s">
        <v>85</v>
      </c>
      <c r="AC4" s="11" t="s">
        <v>0</v>
      </c>
      <c r="AD4" s="11" t="s">
        <v>106</v>
      </c>
      <c r="AE4" s="11" t="s">
        <v>88</v>
      </c>
      <c r="AF4" s="11" t="s">
        <v>89</v>
      </c>
      <c r="AG4" s="11" t="s">
        <v>85</v>
      </c>
      <c r="AH4" s="11" t="s">
        <v>117</v>
      </c>
      <c r="AI4" s="11" t="s">
        <v>90</v>
      </c>
      <c r="AJ4" s="11" t="s">
        <v>89</v>
      </c>
      <c r="AK4" s="11" t="s">
        <v>85</v>
      </c>
      <c r="AL4" s="11" t="s">
        <v>73</v>
      </c>
      <c r="AM4" s="11" t="s">
        <v>90</v>
      </c>
      <c r="AN4" s="11" t="s">
        <v>84</v>
      </c>
      <c r="AO4" s="11" t="s">
        <v>90</v>
      </c>
      <c r="AP4" s="11" t="s">
        <v>85</v>
      </c>
      <c r="AQ4" s="11" t="s">
        <v>150</v>
      </c>
      <c r="AR4" s="11" t="s">
        <v>151</v>
      </c>
      <c r="AS4" s="11" t="s">
        <v>152</v>
      </c>
      <c r="AT4" s="11" t="s">
        <v>149</v>
      </c>
      <c r="AU4" s="11" t="s">
        <v>0</v>
      </c>
      <c r="AV4" s="11" t="s">
        <v>85</v>
      </c>
      <c r="AW4" s="11" t="s">
        <v>148</v>
      </c>
      <c r="AX4" s="11" t="s">
        <v>73</v>
      </c>
      <c r="AY4" s="11" t="s">
        <v>90</v>
      </c>
      <c r="AZ4" s="11" t="s">
        <v>146</v>
      </c>
      <c r="BA4" s="11" t="s">
        <v>147</v>
      </c>
      <c r="BB4" s="11" t="s">
        <v>143</v>
      </c>
      <c r="BC4" s="11" t="s">
        <v>0</v>
      </c>
      <c r="BD4" s="11" t="s">
        <v>144</v>
      </c>
      <c r="BE4" s="11" t="s">
        <v>145</v>
      </c>
      <c r="BF4" s="11" t="s">
        <v>85</v>
      </c>
      <c r="BG4" s="11" t="s">
        <v>142</v>
      </c>
      <c r="BH4" s="11" t="s">
        <v>141</v>
      </c>
      <c r="BI4" s="11" t="s">
        <v>153</v>
      </c>
      <c r="BJ4" s="11" t="s">
        <v>140</v>
      </c>
      <c r="BK4" s="11" t="s">
        <v>85</v>
      </c>
      <c r="BL4" s="11" t="s">
        <v>153</v>
      </c>
      <c r="BM4" s="11" t="s">
        <v>73</v>
      </c>
      <c r="BN4" s="11">
        <v>20.75</v>
      </c>
    </row>
    <row r="5" spans="1:66" s="21" customFormat="1" ht="21.95" customHeight="1" thickTop="1" x14ac:dyDescent="0.25">
      <c r="A5" s="8" t="s">
        <v>92</v>
      </c>
      <c r="B5" s="36">
        <f t="shared" ref="B5:B68" si="0">L5-C5-K5-E5-G5-H5-D5-J5-F5-I5</f>
        <v>30</v>
      </c>
      <c r="C5" s="26"/>
      <c r="D5" s="26"/>
      <c r="E5" s="26"/>
      <c r="F5" s="26"/>
      <c r="G5" s="26"/>
      <c r="H5" s="26"/>
      <c r="I5" s="26"/>
      <c r="J5" s="26"/>
      <c r="K5" s="26"/>
      <c r="L5" s="9">
        <f>SUM(P5+N5+M5)</f>
        <v>30</v>
      </c>
      <c r="M5" s="22">
        <v>25</v>
      </c>
      <c r="N5" s="22">
        <v>5</v>
      </c>
      <c r="O5" s="7">
        <f>SUM(Q5:BN5)</f>
        <v>0</v>
      </c>
      <c r="P5" s="7">
        <f>COUNT(Q5:BO5)</f>
        <v>0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0"/>
      <c r="AB5" s="30"/>
      <c r="AC5" s="30"/>
      <c r="AD5" s="30"/>
      <c r="AE5" s="30"/>
      <c r="AF5" s="30"/>
      <c r="AG5" s="30"/>
      <c r="AH5" s="31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8"/>
      <c r="BJ5" s="34"/>
      <c r="BK5" s="34"/>
      <c r="BL5" s="30"/>
      <c r="BM5" s="34"/>
      <c r="BN5" s="30"/>
    </row>
    <row r="6" spans="1:66" s="2" customFormat="1" ht="21.95" customHeight="1" x14ac:dyDescent="0.25">
      <c r="A6" s="8" t="s">
        <v>4</v>
      </c>
      <c r="B6" s="36">
        <f t="shared" si="0"/>
        <v>0</v>
      </c>
      <c r="C6" s="26"/>
      <c r="D6" s="26"/>
      <c r="E6" s="26"/>
      <c r="F6" s="26"/>
      <c r="G6" s="26"/>
      <c r="H6" s="26"/>
      <c r="I6" s="26"/>
      <c r="J6" s="26"/>
      <c r="K6" s="26">
        <v>28</v>
      </c>
      <c r="L6" s="9">
        <f>SUM(P6+N6+M6)</f>
        <v>28</v>
      </c>
      <c r="M6" s="22">
        <v>25</v>
      </c>
      <c r="N6" s="22"/>
      <c r="O6" s="7">
        <f t="shared" ref="O6:O32" si="1">SUM(Q6:BN6)</f>
        <v>16.5</v>
      </c>
      <c r="P6" s="7">
        <f t="shared" ref="P6:P69" si="2">COUNT(Q6:BO6)</f>
        <v>3</v>
      </c>
      <c r="Q6" s="28"/>
      <c r="R6" s="28">
        <v>8</v>
      </c>
      <c r="S6" s="28"/>
      <c r="T6" s="28"/>
      <c r="U6" s="28"/>
      <c r="V6" s="28"/>
      <c r="W6" s="28"/>
      <c r="X6" s="28"/>
      <c r="Y6" s="28"/>
      <c r="Z6" s="28"/>
      <c r="AA6" s="35"/>
      <c r="AB6" s="35"/>
      <c r="AC6" s="35"/>
      <c r="AD6" s="35"/>
      <c r="AE6" s="35"/>
      <c r="AF6" s="35"/>
      <c r="AG6" s="35"/>
      <c r="AH6" s="32"/>
      <c r="AI6" s="28"/>
      <c r="AJ6" s="28"/>
      <c r="AK6" s="28"/>
      <c r="AL6" s="28"/>
      <c r="AM6" s="28"/>
      <c r="AN6" s="28"/>
      <c r="AO6" s="28"/>
      <c r="AP6" s="28"/>
      <c r="AQ6" s="28"/>
      <c r="AR6" s="28">
        <v>7.5</v>
      </c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39">
        <v>1</v>
      </c>
      <c r="BJ6" s="28"/>
      <c r="BK6" s="28"/>
      <c r="BL6" s="35"/>
      <c r="BM6" s="28"/>
      <c r="BN6" s="35"/>
    </row>
    <row r="7" spans="1:66" s="2" customFormat="1" ht="21.95" customHeight="1" x14ac:dyDescent="0.25">
      <c r="A7" s="8" t="s">
        <v>93</v>
      </c>
      <c r="B7" s="36">
        <f t="shared" si="0"/>
        <v>0</v>
      </c>
      <c r="C7" s="26"/>
      <c r="D7" s="26">
        <v>8</v>
      </c>
      <c r="E7" s="26">
        <v>15</v>
      </c>
      <c r="F7" s="26"/>
      <c r="G7" s="26"/>
      <c r="H7" s="26"/>
      <c r="I7" s="26"/>
      <c r="J7" s="26"/>
      <c r="K7" s="26">
        <v>15</v>
      </c>
      <c r="L7" s="9">
        <f>SUM(P7+N7+M7)</f>
        <v>38</v>
      </c>
      <c r="M7" s="22">
        <v>25</v>
      </c>
      <c r="N7" s="22">
        <v>10</v>
      </c>
      <c r="O7" s="7">
        <f t="shared" si="1"/>
        <v>35</v>
      </c>
      <c r="P7" s="7">
        <f t="shared" si="2"/>
        <v>3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35"/>
      <c r="AB7" s="35"/>
      <c r="AC7" s="35"/>
      <c r="AD7" s="35"/>
      <c r="AE7" s="35">
        <v>9</v>
      </c>
      <c r="AF7" s="35"/>
      <c r="AG7" s="35">
        <v>10</v>
      </c>
      <c r="AH7" s="32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>
        <v>16</v>
      </c>
      <c r="BH7" s="28"/>
      <c r="BI7" s="40"/>
      <c r="BJ7" s="28"/>
      <c r="BK7" s="28"/>
      <c r="BL7" s="35"/>
      <c r="BM7" s="28"/>
      <c r="BN7" s="35"/>
    </row>
    <row r="8" spans="1:66" s="2" customFormat="1" ht="21.95" customHeight="1" x14ac:dyDescent="0.25">
      <c r="A8" s="8" t="s">
        <v>5</v>
      </c>
      <c r="B8" s="36">
        <f t="shared" si="0"/>
        <v>1</v>
      </c>
      <c r="C8" s="26"/>
      <c r="D8" s="26">
        <v>10</v>
      </c>
      <c r="E8" s="26"/>
      <c r="F8" s="26"/>
      <c r="G8" s="26"/>
      <c r="H8" s="26"/>
      <c r="I8" s="26"/>
      <c r="J8" s="26">
        <f>7+17</f>
        <v>24</v>
      </c>
      <c r="K8" s="26"/>
      <c r="L8" s="9">
        <f t="shared" ref="L8:L69" si="3">SUM(P8+N8+M8)</f>
        <v>35</v>
      </c>
      <c r="M8" s="22">
        <v>25</v>
      </c>
      <c r="N8" s="22">
        <v>10</v>
      </c>
      <c r="O8" s="7">
        <f t="shared" si="1"/>
        <v>0</v>
      </c>
      <c r="P8" s="7">
        <f t="shared" si="2"/>
        <v>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35"/>
      <c r="AB8" s="35"/>
      <c r="AC8" s="35"/>
      <c r="AD8" s="35"/>
      <c r="AE8" s="35"/>
      <c r="AF8" s="35"/>
      <c r="AG8" s="35"/>
      <c r="AH8" s="32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40"/>
      <c r="BJ8" s="28"/>
      <c r="BK8" s="28"/>
      <c r="BL8" s="35"/>
      <c r="BM8" s="28"/>
      <c r="BN8" s="35"/>
    </row>
    <row r="9" spans="1:66" s="2" customFormat="1" ht="21.95" customHeight="1" x14ac:dyDescent="0.25">
      <c r="A9" s="8" t="s">
        <v>6</v>
      </c>
      <c r="B9" s="36">
        <f t="shared" si="0"/>
        <v>0</v>
      </c>
      <c r="C9" s="26">
        <v>7</v>
      </c>
      <c r="D9" s="26"/>
      <c r="E9" s="26">
        <v>15</v>
      </c>
      <c r="F9" s="26"/>
      <c r="G9" s="26"/>
      <c r="H9" s="26"/>
      <c r="I9" s="26"/>
      <c r="J9" s="26"/>
      <c r="K9" s="26">
        <f>5+10</f>
        <v>15</v>
      </c>
      <c r="L9" s="9">
        <f t="shared" si="3"/>
        <v>37</v>
      </c>
      <c r="M9" s="22">
        <v>25</v>
      </c>
      <c r="N9" s="22">
        <v>5</v>
      </c>
      <c r="O9" s="7">
        <f t="shared" si="1"/>
        <v>67</v>
      </c>
      <c r="P9" s="7">
        <f t="shared" si="2"/>
        <v>7</v>
      </c>
      <c r="Q9" s="28"/>
      <c r="R9" s="28"/>
      <c r="S9" s="28"/>
      <c r="T9" s="28"/>
      <c r="U9" s="28"/>
      <c r="V9" s="28"/>
      <c r="W9" s="28"/>
      <c r="X9" s="28"/>
      <c r="Y9" s="28">
        <v>9</v>
      </c>
      <c r="Z9" s="28"/>
      <c r="AA9" s="35"/>
      <c r="AB9" s="35"/>
      <c r="AC9" s="35"/>
      <c r="AD9" s="35"/>
      <c r="AE9" s="35"/>
      <c r="AF9" s="35"/>
      <c r="AG9" s="35"/>
      <c r="AH9" s="32"/>
      <c r="AI9" s="28"/>
      <c r="AJ9" s="28"/>
      <c r="AK9" s="28">
        <v>10</v>
      </c>
      <c r="AL9" s="28">
        <v>8</v>
      </c>
      <c r="AM9" s="28"/>
      <c r="AN9" s="28">
        <v>6</v>
      </c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>
        <v>16</v>
      </c>
      <c r="BB9" s="28"/>
      <c r="BC9" s="28"/>
      <c r="BD9" s="28"/>
      <c r="BE9" s="28"/>
      <c r="BF9" s="28">
        <v>10</v>
      </c>
      <c r="BG9" s="28"/>
      <c r="BH9" s="28"/>
      <c r="BI9" s="40"/>
      <c r="BJ9" s="28"/>
      <c r="BK9" s="28"/>
      <c r="BL9" s="35"/>
      <c r="BM9" s="28">
        <v>8</v>
      </c>
      <c r="BN9" s="35"/>
    </row>
    <row r="10" spans="1:66" s="2" customFormat="1" ht="21.95" customHeight="1" x14ac:dyDescent="0.25">
      <c r="A10" s="8" t="s">
        <v>7</v>
      </c>
      <c r="B10" s="36">
        <f t="shared" si="0"/>
        <v>0</v>
      </c>
      <c r="C10" s="26"/>
      <c r="D10" s="26">
        <v>10</v>
      </c>
      <c r="E10" s="26"/>
      <c r="F10" s="26"/>
      <c r="G10" s="26"/>
      <c r="H10" s="26"/>
      <c r="I10" s="26"/>
      <c r="J10" s="26"/>
      <c r="K10" s="26"/>
      <c r="L10" s="9">
        <f t="shared" si="3"/>
        <v>10</v>
      </c>
      <c r="M10" s="22"/>
      <c r="N10" s="22">
        <v>10</v>
      </c>
      <c r="O10" s="7">
        <f t="shared" si="1"/>
        <v>0</v>
      </c>
      <c r="P10" s="7">
        <f>COUNT(Q10:BO10)</f>
        <v>0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5"/>
      <c r="AB10" s="35"/>
      <c r="AC10" s="35"/>
      <c r="AD10" s="35"/>
      <c r="AE10" s="35"/>
      <c r="AF10" s="35"/>
      <c r="AG10" s="35"/>
      <c r="AH10" s="32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40"/>
      <c r="BJ10" s="28"/>
      <c r="BK10" s="28"/>
      <c r="BL10" s="35"/>
      <c r="BM10" s="28"/>
      <c r="BN10" s="35"/>
    </row>
    <row r="11" spans="1:66" s="2" customFormat="1" ht="21.95" customHeight="1" x14ac:dyDescent="0.25">
      <c r="A11" s="8" t="s">
        <v>8</v>
      </c>
      <c r="B11" s="36">
        <f>L11-C11-K11-E11-G11-H11-D11-J11-F11-I11</f>
        <v>17</v>
      </c>
      <c r="C11" s="26"/>
      <c r="D11" s="26"/>
      <c r="E11" s="26">
        <v>7</v>
      </c>
      <c r="F11" s="26"/>
      <c r="G11" s="26"/>
      <c r="H11" s="26"/>
      <c r="I11" s="26">
        <v>15</v>
      </c>
      <c r="J11" s="26">
        <v>7</v>
      </c>
      <c r="K11" s="26"/>
      <c r="L11" s="9">
        <f t="shared" si="3"/>
        <v>46</v>
      </c>
      <c r="M11" s="22">
        <v>25</v>
      </c>
      <c r="N11" s="22">
        <v>10</v>
      </c>
      <c r="O11" s="7">
        <f t="shared" si="1"/>
        <v>154.35</v>
      </c>
      <c r="P11" s="7">
        <f t="shared" si="2"/>
        <v>11</v>
      </c>
      <c r="Q11" s="28">
        <v>7.6</v>
      </c>
      <c r="R11" s="28">
        <v>8</v>
      </c>
      <c r="S11" s="28">
        <v>21</v>
      </c>
      <c r="T11" s="28"/>
      <c r="U11" s="28"/>
      <c r="V11" s="28"/>
      <c r="W11" s="28"/>
      <c r="X11" s="28"/>
      <c r="Y11" s="28">
        <v>9</v>
      </c>
      <c r="Z11" s="28"/>
      <c r="AA11" s="35"/>
      <c r="AB11" s="35"/>
      <c r="AC11" s="35"/>
      <c r="AD11" s="35"/>
      <c r="AE11" s="35"/>
      <c r="AF11" s="35"/>
      <c r="AG11" s="35"/>
      <c r="AH11" s="32"/>
      <c r="AI11" s="28"/>
      <c r="AJ11" s="28"/>
      <c r="AK11" s="28">
        <v>10</v>
      </c>
      <c r="AL11" s="28"/>
      <c r="AM11" s="28">
        <v>12</v>
      </c>
      <c r="AN11" s="28"/>
      <c r="AO11" s="28">
        <v>12</v>
      </c>
      <c r="AP11" s="28"/>
      <c r="AQ11" s="28"/>
      <c r="AR11" s="28"/>
      <c r="AS11" s="28">
        <v>15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>
        <v>14</v>
      </c>
      <c r="BE11" s="28"/>
      <c r="BF11" s="28"/>
      <c r="BG11" s="28"/>
      <c r="BH11" s="28">
        <v>25</v>
      </c>
      <c r="BI11" s="40"/>
      <c r="BJ11" s="28"/>
      <c r="BK11" s="28"/>
      <c r="BL11" s="35"/>
      <c r="BM11" s="28"/>
      <c r="BN11" s="35">
        <v>20.75</v>
      </c>
    </row>
    <row r="12" spans="1:66" s="2" customFormat="1" ht="21.95" customHeight="1" x14ac:dyDescent="0.25">
      <c r="A12" s="8" t="s">
        <v>9</v>
      </c>
      <c r="B12" s="36">
        <f t="shared" si="0"/>
        <v>0</v>
      </c>
      <c r="C12" s="26"/>
      <c r="D12" s="26"/>
      <c r="E12" s="26"/>
      <c r="F12" s="26"/>
      <c r="G12" s="26"/>
      <c r="H12" s="26"/>
      <c r="I12" s="26"/>
      <c r="J12" s="26"/>
      <c r="K12" s="26">
        <v>2</v>
      </c>
      <c r="L12" s="9">
        <f t="shared" si="3"/>
        <v>2</v>
      </c>
      <c r="M12" s="22"/>
      <c r="N12" s="22"/>
      <c r="O12" s="7">
        <f t="shared" si="1"/>
        <v>17</v>
      </c>
      <c r="P12" s="7">
        <f t="shared" si="2"/>
        <v>2</v>
      </c>
      <c r="Q12" s="28"/>
      <c r="R12" s="28">
        <v>8</v>
      </c>
      <c r="S12" s="28"/>
      <c r="T12" s="28"/>
      <c r="U12" s="28"/>
      <c r="V12" s="28"/>
      <c r="W12" s="28"/>
      <c r="X12" s="28">
        <v>9</v>
      </c>
      <c r="Y12" s="28"/>
      <c r="Z12" s="28"/>
      <c r="AA12" s="35"/>
      <c r="AB12" s="35"/>
      <c r="AC12" s="35"/>
      <c r="AD12" s="35"/>
      <c r="AE12" s="35"/>
      <c r="AF12" s="35"/>
      <c r="AG12" s="35"/>
      <c r="AH12" s="32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40"/>
      <c r="BJ12" s="28"/>
      <c r="BK12" s="28"/>
      <c r="BL12" s="35"/>
      <c r="BM12" s="28"/>
      <c r="BN12" s="35"/>
    </row>
    <row r="13" spans="1:66" s="2" customFormat="1" ht="21.95" customHeight="1" x14ac:dyDescent="0.25">
      <c r="A13" s="8" t="s">
        <v>108</v>
      </c>
      <c r="B13" s="36">
        <f t="shared" si="0"/>
        <v>0</v>
      </c>
      <c r="C13" s="26"/>
      <c r="D13" s="26"/>
      <c r="E13" s="26"/>
      <c r="F13" s="26"/>
      <c r="G13" s="26"/>
      <c r="H13" s="26"/>
      <c r="I13" s="26"/>
      <c r="J13" s="26"/>
      <c r="K13" s="26">
        <v>13</v>
      </c>
      <c r="L13" s="9">
        <f t="shared" si="3"/>
        <v>13</v>
      </c>
      <c r="M13" s="22"/>
      <c r="N13" s="22">
        <v>5</v>
      </c>
      <c r="O13" s="7">
        <f t="shared" si="1"/>
        <v>96.25</v>
      </c>
      <c r="P13" s="7">
        <f t="shared" si="2"/>
        <v>8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5"/>
      <c r="AB13" s="35"/>
      <c r="AC13" s="35"/>
      <c r="AD13" s="35"/>
      <c r="AE13" s="35"/>
      <c r="AF13" s="35"/>
      <c r="AG13" s="35"/>
      <c r="AH13" s="32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>
        <v>10.5</v>
      </c>
      <c r="AX13" s="28"/>
      <c r="AY13" s="28">
        <v>12</v>
      </c>
      <c r="AZ13" s="28"/>
      <c r="BA13" s="28"/>
      <c r="BB13" s="28">
        <v>12</v>
      </c>
      <c r="BC13" s="28"/>
      <c r="BD13" s="28">
        <v>14</v>
      </c>
      <c r="BE13" s="28"/>
      <c r="BF13" s="28">
        <v>10</v>
      </c>
      <c r="BG13" s="28">
        <v>16</v>
      </c>
      <c r="BH13" s="28"/>
      <c r="BI13" s="39">
        <v>1</v>
      </c>
      <c r="BJ13" s="28"/>
      <c r="BK13" s="28"/>
      <c r="BL13" s="35"/>
      <c r="BM13" s="28"/>
      <c r="BN13" s="35">
        <v>20.75</v>
      </c>
    </row>
    <row r="14" spans="1:66" s="2" customFormat="1" ht="21.95" customHeight="1" x14ac:dyDescent="0.25">
      <c r="A14" s="8" t="s">
        <v>10</v>
      </c>
      <c r="B14" s="36">
        <f t="shared" si="0"/>
        <v>0</v>
      </c>
      <c r="C14" s="26"/>
      <c r="D14" s="26"/>
      <c r="E14" s="26">
        <v>7</v>
      </c>
      <c r="F14" s="26"/>
      <c r="G14" s="26"/>
      <c r="H14" s="26"/>
      <c r="I14" s="26"/>
      <c r="J14" s="26"/>
      <c r="K14" s="26">
        <v>27</v>
      </c>
      <c r="L14" s="9">
        <f t="shared" si="3"/>
        <v>34</v>
      </c>
      <c r="M14" s="22">
        <v>25</v>
      </c>
      <c r="N14" s="22">
        <v>5</v>
      </c>
      <c r="O14" s="7">
        <f t="shared" si="1"/>
        <v>66</v>
      </c>
      <c r="P14" s="7">
        <f t="shared" si="2"/>
        <v>4</v>
      </c>
      <c r="Q14" s="28"/>
      <c r="R14" s="28">
        <v>8</v>
      </c>
      <c r="S14" s="28">
        <v>21</v>
      </c>
      <c r="T14" s="28"/>
      <c r="U14" s="28"/>
      <c r="V14" s="28"/>
      <c r="W14" s="28"/>
      <c r="X14" s="28"/>
      <c r="Y14" s="28"/>
      <c r="Z14" s="28"/>
      <c r="AA14" s="35"/>
      <c r="AB14" s="35"/>
      <c r="AC14" s="35"/>
      <c r="AD14" s="35"/>
      <c r="AE14" s="35"/>
      <c r="AF14" s="35"/>
      <c r="AG14" s="35"/>
      <c r="AH14" s="32"/>
      <c r="AI14" s="28">
        <v>12</v>
      </c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>
        <v>25</v>
      </c>
      <c r="BI14" s="40"/>
      <c r="BJ14" s="28"/>
      <c r="BK14" s="28"/>
      <c r="BL14" s="35"/>
      <c r="BM14" s="28"/>
      <c r="BN14" s="35"/>
    </row>
    <row r="15" spans="1:66" s="2" customFormat="1" ht="21.95" customHeight="1" x14ac:dyDescent="0.25">
      <c r="A15" s="8" t="s">
        <v>67</v>
      </c>
      <c r="B15" s="36">
        <f t="shared" si="0"/>
        <v>0</v>
      </c>
      <c r="C15" s="26"/>
      <c r="D15" s="26"/>
      <c r="E15" s="26"/>
      <c r="F15" s="26"/>
      <c r="G15" s="26"/>
      <c r="H15" s="26"/>
      <c r="I15" s="26"/>
      <c r="J15" s="26"/>
      <c r="K15" s="26"/>
      <c r="L15" s="9">
        <f t="shared" si="3"/>
        <v>0</v>
      </c>
      <c r="M15" s="22"/>
      <c r="N15" s="22"/>
      <c r="O15" s="7">
        <f t="shared" si="1"/>
        <v>0</v>
      </c>
      <c r="P15" s="7">
        <f t="shared" si="2"/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5"/>
      <c r="AB15" s="35"/>
      <c r="AC15" s="35"/>
      <c r="AD15" s="35"/>
      <c r="AE15" s="35"/>
      <c r="AF15" s="35"/>
      <c r="AG15" s="35"/>
      <c r="AH15" s="32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40"/>
      <c r="BJ15" s="28"/>
      <c r="BK15" s="28"/>
      <c r="BL15" s="35"/>
      <c r="BM15" s="28"/>
      <c r="BN15" s="35"/>
    </row>
    <row r="16" spans="1:66" s="2" customFormat="1" ht="21.95" customHeight="1" x14ac:dyDescent="0.25">
      <c r="A16" s="8" t="s">
        <v>11</v>
      </c>
      <c r="B16" s="36">
        <f t="shared" si="0"/>
        <v>0</v>
      </c>
      <c r="C16" s="26">
        <v>25</v>
      </c>
      <c r="D16" s="26"/>
      <c r="E16" s="26"/>
      <c r="F16" s="26"/>
      <c r="G16" s="26"/>
      <c r="H16" s="26"/>
      <c r="I16" s="26"/>
      <c r="J16" s="26"/>
      <c r="K16" s="26"/>
      <c r="L16" s="9">
        <f t="shared" si="3"/>
        <v>25</v>
      </c>
      <c r="M16" s="22">
        <v>25</v>
      </c>
      <c r="N16" s="22"/>
      <c r="O16" s="7">
        <f t="shared" si="1"/>
        <v>0</v>
      </c>
      <c r="P16" s="7">
        <f t="shared" si="2"/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5"/>
      <c r="AB16" s="35"/>
      <c r="AC16" s="35"/>
      <c r="AD16" s="35"/>
      <c r="AE16" s="35"/>
      <c r="AF16" s="35"/>
      <c r="AG16" s="35"/>
      <c r="AH16" s="32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40"/>
      <c r="BJ16" s="28"/>
      <c r="BK16" s="28"/>
      <c r="BL16" s="35"/>
      <c r="BM16" s="28"/>
      <c r="BN16" s="35"/>
    </row>
    <row r="17" spans="1:66" s="2" customFormat="1" ht="21.95" customHeight="1" x14ac:dyDescent="0.25">
      <c r="A17" s="8" t="s">
        <v>12</v>
      </c>
      <c r="B17" s="36">
        <f t="shared" si="0"/>
        <v>1</v>
      </c>
      <c r="C17" s="26"/>
      <c r="D17" s="26"/>
      <c r="E17" s="26"/>
      <c r="F17" s="26"/>
      <c r="G17" s="26"/>
      <c r="H17" s="26"/>
      <c r="I17" s="26"/>
      <c r="J17" s="26"/>
      <c r="K17" s="26"/>
      <c r="L17" s="9">
        <f t="shared" si="3"/>
        <v>1</v>
      </c>
      <c r="M17" s="22"/>
      <c r="N17" s="22"/>
      <c r="O17" s="7">
        <f t="shared" si="1"/>
        <v>1</v>
      </c>
      <c r="P17" s="7">
        <f t="shared" si="2"/>
        <v>1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5"/>
      <c r="AB17" s="35"/>
      <c r="AC17" s="35"/>
      <c r="AD17" s="35"/>
      <c r="AE17" s="35"/>
      <c r="AF17" s="35"/>
      <c r="AG17" s="35"/>
      <c r="AH17" s="32">
        <v>1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40"/>
      <c r="BJ17" s="28"/>
      <c r="BK17" s="28"/>
      <c r="BL17" s="35"/>
      <c r="BM17" s="28"/>
      <c r="BN17" s="35"/>
    </row>
    <row r="18" spans="1:66" s="2" customFormat="1" ht="21.95" customHeight="1" x14ac:dyDescent="0.25">
      <c r="A18" s="8" t="s">
        <v>13</v>
      </c>
      <c r="B18" s="36">
        <f t="shared" si="0"/>
        <v>0</v>
      </c>
      <c r="C18" s="26"/>
      <c r="D18" s="26">
        <v>10</v>
      </c>
      <c r="E18" s="26">
        <v>13</v>
      </c>
      <c r="F18" s="26"/>
      <c r="G18" s="26"/>
      <c r="H18" s="26"/>
      <c r="I18" s="26"/>
      <c r="J18" s="26"/>
      <c r="K18" s="26">
        <v>21</v>
      </c>
      <c r="L18" s="9">
        <f t="shared" si="3"/>
        <v>44</v>
      </c>
      <c r="M18" s="22">
        <v>25</v>
      </c>
      <c r="N18" s="22">
        <v>10</v>
      </c>
      <c r="O18" s="7">
        <f t="shared" si="1"/>
        <v>60</v>
      </c>
      <c r="P18" s="7">
        <f t="shared" si="2"/>
        <v>9</v>
      </c>
      <c r="Q18" s="28"/>
      <c r="R18" s="28">
        <v>8</v>
      </c>
      <c r="S18" s="28"/>
      <c r="T18" s="28"/>
      <c r="U18" s="28"/>
      <c r="V18" s="28"/>
      <c r="W18" s="28"/>
      <c r="X18" s="28">
        <v>9</v>
      </c>
      <c r="Y18" s="28">
        <v>9</v>
      </c>
      <c r="Z18" s="28"/>
      <c r="AA18" s="35">
        <v>5</v>
      </c>
      <c r="AB18" s="35"/>
      <c r="AC18" s="35"/>
      <c r="AD18" s="35"/>
      <c r="AE18" s="35"/>
      <c r="AF18" s="35">
        <v>5</v>
      </c>
      <c r="AG18" s="35"/>
      <c r="AH18" s="32">
        <v>1</v>
      </c>
      <c r="AI18" s="28"/>
      <c r="AJ18" s="28">
        <v>5</v>
      </c>
      <c r="AK18" s="28"/>
      <c r="AL18" s="28">
        <v>8</v>
      </c>
      <c r="AM18" s="28"/>
      <c r="AN18" s="28"/>
      <c r="AO18" s="28"/>
      <c r="AP18" s="28"/>
      <c r="AQ18" s="28"/>
      <c r="AR18" s="28"/>
      <c r="AS18" s="28"/>
      <c r="AT18" s="28"/>
      <c r="AU18" s="28"/>
      <c r="AV18" s="28">
        <v>10</v>
      </c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40"/>
      <c r="BJ18" s="28"/>
      <c r="BK18" s="28"/>
      <c r="BL18" s="35"/>
      <c r="BM18" s="28"/>
      <c r="BN18" s="35"/>
    </row>
    <row r="19" spans="1:66" s="2" customFormat="1" ht="21.95" customHeight="1" x14ac:dyDescent="0.25">
      <c r="A19" s="8" t="s">
        <v>14</v>
      </c>
      <c r="B19" s="36">
        <f t="shared" si="0"/>
        <v>0</v>
      </c>
      <c r="C19" s="26"/>
      <c r="D19" s="26">
        <v>10</v>
      </c>
      <c r="E19" s="26">
        <v>4</v>
      </c>
      <c r="F19" s="26"/>
      <c r="G19" s="26"/>
      <c r="H19" s="26"/>
      <c r="I19" s="26"/>
      <c r="J19" s="26"/>
      <c r="K19" s="26">
        <v>28</v>
      </c>
      <c r="L19" s="9">
        <f t="shared" si="3"/>
        <v>42</v>
      </c>
      <c r="M19" s="22">
        <v>25</v>
      </c>
      <c r="N19" s="22">
        <v>10</v>
      </c>
      <c r="O19" s="7">
        <f t="shared" si="1"/>
        <v>54</v>
      </c>
      <c r="P19" s="7">
        <f t="shared" si="2"/>
        <v>7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5"/>
      <c r="AB19" s="35"/>
      <c r="AC19" s="35"/>
      <c r="AD19" s="35"/>
      <c r="AE19" s="35"/>
      <c r="AF19" s="35">
        <v>5</v>
      </c>
      <c r="AG19" s="35"/>
      <c r="AH19" s="32"/>
      <c r="AI19" s="28"/>
      <c r="AJ19" s="28">
        <v>5</v>
      </c>
      <c r="AK19" s="28"/>
      <c r="AL19" s="28">
        <v>8</v>
      </c>
      <c r="AM19" s="28"/>
      <c r="AN19" s="28"/>
      <c r="AO19" s="28"/>
      <c r="AP19" s="28">
        <v>10</v>
      </c>
      <c r="AQ19" s="28"/>
      <c r="AR19" s="28"/>
      <c r="AS19" s="28"/>
      <c r="AT19" s="28"/>
      <c r="AU19" s="28"/>
      <c r="AV19" s="28"/>
      <c r="AW19" s="28"/>
      <c r="AX19" s="28">
        <v>8</v>
      </c>
      <c r="AY19" s="28"/>
      <c r="AZ19" s="28">
        <v>8</v>
      </c>
      <c r="BA19" s="28"/>
      <c r="BB19" s="28"/>
      <c r="BC19" s="28"/>
      <c r="BD19" s="28"/>
      <c r="BE19" s="28"/>
      <c r="BF19" s="28">
        <v>10</v>
      </c>
      <c r="BG19" s="28"/>
      <c r="BH19" s="28"/>
      <c r="BI19" s="40"/>
      <c r="BJ19" s="28"/>
      <c r="BK19" s="28"/>
      <c r="BL19" s="35"/>
      <c r="BM19" s="28"/>
      <c r="BN19" s="35"/>
    </row>
    <row r="20" spans="1:66" s="2" customFormat="1" ht="21.95" customHeight="1" x14ac:dyDescent="0.25">
      <c r="A20" s="8" t="s">
        <v>94</v>
      </c>
      <c r="B20" s="36">
        <f t="shared" si="0"/>
        <v>0</v>
      </c>
      <c r="C20" s="26"/>
      <c r="D20" s="26">
        <v>10</v>
      </c>
      <c r="E20" s="26"/>
      <c r="F20" s="26"/>
      <c r="G20" s="26"/>
      <c r="H20" s="26"/>
      <c r="I20" s="26"/>
      <c r="J20" s="26"/>
      <c r="K20" s="26">
        <f>10+9</f>
        <v>19</v>
      </c>
      <c r="L20" s="9">
        <f t="shared" si="3"/>
        <v>29</v>
      </c>
      <c r="M20" s="22">
        <v>25</v>
      </c>
      <c r="N20" s="22"/>
      <c r="O20" s="7">
        <f t="shared" si="1"/>
        <v>70</v>
      </c>
      <c r="P20" s="7">
        <f t="shared" si="2"/>
        <v>4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5"/>
      <c r="AB20" s="35"/>
      <c r="AC20" s="35"/>
      <c r="AD20" s="35"/>
      <c r="AE20" s="35"/>
      <c r="AF20" s="35"/>
      <c r="AG20" s="35"/>
      <c r="AH20" s="32"/>
      <c r="AI20" s="28"/>
      <c r="AJ20" s="28"/>
      <c r="AK20" s="28"/>
      <c r="AL20" s="28"/>
      <c r="AM20" s="28">
        <v>12</v>
      </c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>
        <v>12</v>
      </c>
      <c r="AZ20" s="28"/>
      <c r="BA20" s="28"/>
      <c r="BB20" s="28"/>
      <c r="BC20" s="28">
        <v>21</v>
      </c>
      <c r="BD20" s="28"/>
      <c r="BE20" s="28"/>
      <c r="BF20" s="28"/>
      <c r="BG20" s="28"/>
      <c r="BH20" s="28">
        <v>25</v>
      </c>
      <c r="BI20" s="40"/>
      <c r="BJ20" s="28"/>
      <c r="BK20" s="28"/>
      <c r="BL20" s="35"/>
      <c r="BM20" s="28"/>
      <c r="BN20" s="35"/>
    </row>
    <row r="21" spans="1:66" s="2" customFormat="1" ht="21.95" customHeight="1" x14ac:dyDescent="0.25">
      <c r="A21" s="8" t="s">
        <v>68</v>
      </c>
      <c r="B21" s="36">
        <f t="shared" si="0"/>
        <v>1</v>
      </c>
      <c r="C21" s="26"/>
      <c r="D21" s="26"/>
      <c r="E21" s="26"/>
      <c r="F21" s="26"/>
      <c r="G21" s="26"/>
      <c r="H21" s="26"/>
      <c r="I21" s="26"/>
      <c r="J21" s="26"/>
      <c r="K21" s="26">
        <v>25</v>
      </c>
      <c r="L21" s="9">
        <f t="shared" si="3"/>
        <v>26</v>
      </c>
      <c r="M21" s="22">
        <v>25</v>
      </c>
      <c r="N21" s="22"/>
      <c r="O21" s="7">
        <f t="shared" si="1"/>
        <v>12</v>
      </c>
      <c r="P21" s="7">
        <f t="shared" si="2"/>
        <v>1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5"/>
      <c r="AB21" s="35"/>
      <c r="AC21" s="35"/>
      <c r="AD21" s="35"/>
      <c r="AE21" s="35"/>
      <c r="AF21" s="35"/>
      <c r="AG21" s="35"/>
      <c r="AH21" s="32"/>
      <c r="AI21" s="28">
        <v>12</v>
      </c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40"/>
      <c r="BJ21" s="28"/>
      <c r="BK21" s="28"/>
      <c r="BL21" s="35"/>
      <c r="BM21" s="28"/>
      <c r="BN21" s="35"/>
    </row>
    <row r="22" spans="1:66" s="2" customFormat="1" ht="21.95" customHeight="1" x14ac:dyDescent="0.25">
      <c r="A22" s="8" t="s">
        <v>91</v>
      </c>
      <c r="B22" s="36">
        <f t="shared" si="0"/>
        <v>26</v>
      </c>
      <c r="C22" s="26"/>
      <c r="D22" s="26"/>
      <c r="E22" s="26"/>
      <c r="F22" s="26"/>
      <c r="G22" s="26"/>
      <c r="H22" s="26"/>
      <c r="I22" s="26"/>
      <c r="J22" s="26"/>
      <c r="K22" s="26"/>
      <c r="L22" s="9">
        <f t="shared" si="3"/>
        <v>26</v>
      </c>
      <c r="M22" s="22">
        <v>25</v>
      </c>
      <c r="N22" s="22"/>
      <c r="O22" s="7">
        <f t="shared" si="1"/>
        <v>8</v>
      </c>
      <c r="P22" s="7">
        <f t="shared" si="2"/>
        <v>1</v>
      </c>
      <c r="Q22" s="28"/>
      <c r="R22" s="28">
        <v>8</v>
      </c>
      <c r="S22" s="28"/>
      <c r="T22" s="28"/>
      <c r="U22" s="28"/>
      <c r="V22" s="28"/>
      <c r="W22" s="28"/>
      <c r="X22" s="28"/>
      <c r="Y22" s="28"/>
      <c r="Z22" s="28"/>
      <c r="AA22" s="35"/>
      <c r="AB22" s="35"/>
      <c r="AC22" s="35"/>
      <c r="AD22" s="35"/>
      <c r="AE22" s="35"/>
      <c r="AF22" s="35"/>
      <c r="AG22" s="35"/>
      <c r="AH22" s="32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40"/>
      <c r="BJ22" s="28"/>
      <c r="BK22" s="28"/>
      <c r="BL22" s="35"/>
      <c r="BM22" s="28"/>
      <c r="BN22" s="35"/>
    </row>
    <row r="23" spans="1:66" s="2" customFormat="1" ht="21.95" customHeight="1" x14ac:dyDescent="0.25">
      <c r="A23" s="8" t="s">
        <v>15</v>
      </c>
      <c r="B23" s="36">
        <f t="shared" si="0"/>
        <v>0</v>
      </c>
      <c r="C23" s="26"/>
      <c r="D23" s="26">
        <v>15</v>
      </c>
      <c r="E23" s="26"/>
      <c r="F23" s="26"/>
      <c r="G23" s="26"/>
      <c r="H23" s="26"/>
      <c r="I23" s="26"/>
      <c r="J23" s="26"/>
      <c r="K23" s="26">
        <v>24</v>
      </c>
      <c r="L23" s="9">
        <f t="shared" si="3"/>
        <v>39</v>
      </c>
      <c r="M23" s="22">
        <v>25</v>
      </c>
      <c r="N23" s="22">
        <v>10</v>
      </c>
      <c r="O23" s="7">
        <f t="shared" si="1"/>
        <v>134</v>
      </c>
      <c r="P23" s="7">
        <f t="shared" si="2"/>
        <v>4</v>
      </c>
      <c r="Q23" s="28"/>
      <c r="R23" s="28"/>
      <c r="S23" s="28"/>
      <c r="T23" s="28"/>
      <c r="U23" s="28"/>
      <c r="V23" s="28">
        <v>42</v>
      </c>
      <c r="W23" s="28"/>
      <c r="X23" s="28"/>
      <c r="Y23" s="28"/>
      <c r="Z23" s="28"/>
      <c r="AA23" s="35"/>
      <c r="AB23" s="35"/>
      <c r="AC23" s="35"/>
      <c r="AD23" s="35"/>
      <c r="AE23" s="35"/>
      <c r="AF23" s="35"/>
      <c r="AG23" s="35"/>
      <c r="AH23" s="32"/>
      <c r="AI23" s="28">
        <v>12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>
        <v>55</v>
      </c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>
        <v>25</v>
      </c>
      <c r="BI23" s="40"/>
      <c r="BJ23" s="28"/>
      <c r="BK23" s="28"/>
      <c r="BL23" s="35"/>
      <c r="BM23" s="28"/>
      <c r="BN23" s="35"/>
    </row>
    <row r="24" spans="1:66" s="2" customFormat="1" ht="21.95" customHeight="1" x14ac:dyDescent="0.25">
      <c r="A24" s="8" t="s">
        <v>16</v>
      </c>
      <c r="B24" s="36">
        <f t="shared" si="0"/>
        <v>0</v>
      </c>
      <c r="C24" s="26"/>
      <c r="D24" s="26"/>
      <c r="E24" s="26"/>
      <c r="F24" s="26"/>
      <c r="G24" s="26"/>
      <c r="H24" s="26"/>
      <c r="I24" s="26"/>
      <c r="J24" s="26"/>
      <c r="K24" s="26">
        <v>30</v>
      </c>
      <c r="L24" s="9">
        <f t="shared" si="3"/>
        <v>30</v>
      </c>
      <c r="M24" s="22">
        <v>25</v>
      </c>
      <c r="N24" s="22">
        <v>5</v>
      </c>
      <c r="O24" s="7">
        <f t="shared" si="1"/>
        <v>0</v>
      </c>
      <c r="P24" s="7">
        <f t="shared" si="2"/>
        <v>0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5"/>
      <c r="AB24" s="35"/>
      <c r="AC24" s="35"/>
      <c r="AD24" s="35"/>
      <c r="AE24" s="35"/>
      <c r="AF24" s="35"/>
      <c r="AG24" s="35"/>
      <c r="AH24" s="32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40"/>
      <c r="BJ24" s="28"/>
      <c r="BK24" s="28"/>
      <c r="BL24" s="35"/>
      <c r="BM24" s="28"/>
      <c r="BN24" s="35"/>
    </row>
    <row r="25" spans="1:66" s="2" customFormat="1" ht="21.95" customHeight="1" x14ac:dyDescent="0.25">
      <c r="A25" s="8" t="s">
        <v>69</v>
      </c>
      <c r="B25" s="36">
        <f t="shared" si="0"/>
        <v>25</v>
      </c>
      <c r="C25" s="26"/>
      <c r="D25" s="26"/>
      <c r="E25" s="26"/>
      <c r="F25" s="26"/>
      <c r="G25" s="26"/>
      <c r="H25" s="26"/>
      <c r="I25" s="26"/>
      <c r="J25" s="26"/>
      <c r="K25" s="26"/>
      <c r="L25" s="9">
        <f t="shared" si="3"/>
        <v>25</v>
      </c>
      <c r="M25" s="22">
        <v>25</v>
      </c>
      <c r="N25" s="22"/>
      <c r="O25" s="7">
        <f t="shared" si="1"/>
        <v>0</v>
      </c>
      <c r="P25" s="7">
        <f t="shared" si="2"/>
        <v>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5"/>
      <c r="AB25" s="35"/>
      <c r="AC25" s="35"/>
      <c r="AD25" s="35"/>
      <c r="AE25" s="35"/>
      <c r="AF25" s="35"/>
      <c r="AG25" s="35"/>
      <c r="AH25" s="32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40"/>
      <c r="BJ25" s="28"/>
      <c r="BK25" s="28"/>
      <c r="BL25" s="35"/>
      <c r="BM25" s="28"/>
      <c r="BN25" s="35"/>
    </row>
    <row r="26" spans="1:66" s="2" customFormat="1" ht="21.95" customHeight="1" x14ac:dyDescent="0.25">
      <c r="A26" s="8" t="s">
        <v>72</v>
      </c>
      <c r="B26" s="36">
        <f t="shared" si="0"/>
        <v>33</v>
      </c>
      <c r="C26" s="26"/>
      <c r="D26" s="26"/>
      <c r="E26" s="26"/>
      <c r="F26" s="26"/>
      <c r="G26" s="26"/>
      <c r="H26" s="26"/>
      <c r="I26" s="26"/>
      <c r="J26" s="26"/>
      <c r="K26" s="26"/>
      <c r="L26" s="9">
        <f t="shared" si="3"/>
        <v>33</v>
      </c>
      <c r="M26" s="22">
        <v>25</v>
      </c>
      <c r="N26" s="22">
        <v>5</v>
      </c>
      <c r="O26" s="7">
        <f t="shared" si="1"/>
        <v>88</v>
      </c>
      <c r="P26" s="7">
        <f t="shared" si="2"/>
        <v>3</v>
      </c>
      <c r="Q26" s="28"/>
      <c r="R26" s="28"/>
      <c r="S26" s="28"/>
      <c r="T26" s="28"/>
      <c r="U26" s="28"/>
      <c r="V26" s="28">
        <v>42</v>
      </c>
      <c r="W26" s="28"/>
      <c r="X26" s="28"/>
      <c r="Y26" s="28"/>
      <c r="Z26" s="28"/>
      <c r="AA26" s="35"/>
      <c r="AB26" s="35"/>
      <c r="AC26" s="35">
        <v>21</v>
      </c>
      <c r="AD26" s="35"/>
      <c r="AE26" s="35"/>
      <c r="AF26" s="35"/>
      <c r="AG26" s="35"/>
      <c r="AH26" s="32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>
        <v>25</v>
      </c>
      <c r="BI26" s="40"/>
      <c r="BJ26" s="28"/>
      <c r="BK26" s="28"/>
      <c r="BL26" s="35"/>
      <c r="BM26" s="28"/>
      <c r="BN26" s="35"/>
    </row>
    <row r="27" spans="1:66" s="2" customFormat="1" ht="21.95" customHeight="1" x14ac:dyDescent="0.25">
      <c r="A27" s="8" t="s">
        <v>24</v>
      </c>
      <c r="B27" s="36">
        <f t="shared" si="0"/>
        <v>20</v>
      </c>
      <c r="C27" s="26"/>
      <c r="D27" s="26"/>
      <c r="E27" s="26"/>
      <c r="F27" s="26"/>
      <c r="G27" s="26"/>
      <c r="H27" s="26"/>
      <c r="I27" s="26"/>
      <c r="J27" s="26"/>
      <c r="K27" s="26">
        <v>5</v>
      </c>
      <c r="L27" s="9">
        <f t="shared" si="3"/>
        <v>25</v>
      </c>
      <c r="M27" s="22">
        <v>25</v>
      </c>
      <c r="N27" s="22"/>
      <c r="O27" s="7">
        <f t="shared" si="1"/>
        <v>0</v>
      </c>
      <c r="P27" s="7">
        <f t="shared" si="2"/>
        <v>0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5"/>
      <c r="AB27" s="35"/>
      <c r="AC27" s="35"/>
      <c r="AD27" s="35"/>
      <c r="AE27" s="35"/>
      <c r="AF27" s="35"/>
      <c r="AG27" s="35"/>
      <c r="AH27" s="32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40"/>
      <c r="BJ27" s="28"/>
      <c r="BK27" s="28"/>
      <c r="BL27" s="35"/>
      <c r="BM27" s="28"/>
      <c r="BN27" s="35"/>
    </row>
    <row r="28" spans="1:66" s="2" customFormat="1" ht="21.95" customHeight="1" x14ac:dyDescent="0.25">
      <c r="A28" s="8" t="s">
        <v>17</v>
      </c>
      <c r="B28" s="36">
        <f t="shared" si="0"/>
        <v>0</v>
      </c>
      <c r="C28" s="26"/>
      <c r="D28" s="26">
        <v>10</v>
      </c>
      <c r="E28" s="26">
        <v>14</v>
      </c>
      <c r="F28" s="26">
        <v>2</v>
      </c>
      <c r="G28" s="26"/>
      <c r="H28" s="26"/>
      <c r="I28" s="26"/>
      <c r="J28" s="26"/>
      <c r="K28" s="26">
        <v>10</v>
      </c>
      <c r="L28" s="9">
        <f t="shared" si="3"/>
        <v>36</v>
      </c>
      <c r="M28" s="22">
        <v>25</v>
      </c>
      <c r="N28" s="22">
        <v>10</v>
      </c>
      <c r="O28" s="7">
        <f t="shared" si="1"/>
        <v>1</v>
      </c>
      <c r="P28" s="7">
        <f t="shared" si="2"/>
        <v>1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5"/>
      <c r="AB28" s="35"/>
      <c r="AC28" s="35"/>
      <c r="AD28" s="35"/>
      <c r="AE28" s="35"/>
      <c r="AF28" s="35"/>
      <c r="AG28" s="35"/>
      <c r="AH28" s="32">
        <v>1</v>
      </c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40"/>
      <c r="BJ28" s="28"/>
      <c r="BK28" s="28"/>
      <c r="BL28" s="35"/>
      <c r="BM28" s="28"/>
      <c r="BN28" s="35"/>
    </row>
    <row r="29" spans="1:66" s="2" customFormat="1" ht="21.95" customHeight="1" x14ac:dyDescent="0.25">
      <c r="A29" s="8" t="s">
        <v>18</v>
      </c>
      <c r="B29" s="36">
        <f t="shared" si="0"/>
        <v>0</v>
      </c>
      <c r="C29" s="26"/>
      <c r="D29" s="26">
        <v>13</v>
      </c>
      <c r="E29" s="26">
        <v>3</v>
      </c>
      <c r="F29" s="26"/>
      <c r="G29" s="26"/>
      <c r="H29" s="26"/>
      <c r="I29" s="26"/>
      <c r="J29" s="26"/>
      <c r="K29" s="26">
        <v>15</v>
      </c>
      <c r="L29" s="9">
        <f t="shared" si="3"/>
        <v>31</v>
      </c>
      <c r="M29" s="22">
        <v>25</v>
      </c>
      <c r="N29" s="22">
        <v>5</v>
      </c>
      <c r="O29" s="7">
        <f t="shared" si="1"/>
        <v>5</v>
      </c>
      <c r="P29" s="7">
        <f t="shared" si="2"/>
        <v>1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5">
        <v>5</v>
      </c>
      <c r="AB29" s="35"/>
      <c r="AC29" s="35"/>
      <c r="AD29" s="35"/>
      <c r="AE29" s="35"/>
      <c r="AF29" s="35"/>
      <c r="AG29" s="35"/>
      <c r="AH29" s="32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40"/>
      <c r="BJ29" s="28"/>
      <c r="BK29" s="28"/>
      <c r="BL29" s="35"/>
      <c r="BM29" s="28"/>
      <c r="BN29" s="35"/>
    </row>
    <row r="30" spans="1:66" s="2" customFormat="1" ht="21.95" customHeight="1" x14ac:dyDescent="0.25">
      <c r="A30" s="8" t="s">
        <v>19</v>
      </c>
      <c r="B30" s="36">
        <f t="shared" si="0"/>
        <v>1</v>
      </c>
      <c r="C30" s="26"/>
      <c r="D30" s="26"/>
      <c r="E30" s="26"/>
      <c r="F30" s="26"/>
      <c r="G30" s="26"/>
      <c r="H30" s="26"/>
      <c r="I30" s="26"/>
      <c r="J30" s="26"/>
      <c r="K30" s="26">
        <v>30</v>
      </c>
      <c r="L30" s="9">
        <f t="shared" si="3"/>
        <v>31</v>
      </c>
      <c r="M30" s="22">
        <v>25</v>
      </c>
      <c r="N30" s="22">
        <v>5</v>
      </c>
      <c r="O30" s="7">
        <f t="shared" si="1"/>
        <v>1</v>
      </c>
      <c r="P30" s="7">
        <f t="shared" si="2"/>
        <v>1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5"/>
      <c r="AB30" s="35"/>
      <c r="AC30" s="35"/>
      <c r="AD30" s="35"/>
      <c r="AE30" s="35"/>
      <c r="AF30" s="35"/>
      <c r="AG30" s="35"/>
      <c r="AH30" s="32">
        <v>1</v>
      </c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40"/>
      <c r="BJ30" s="28"/>
      <c r="BK30" s="28"/>
      <c r="BL30" s="35"/>
      <c r="BM30" s="28"/>
      <c r="BN30" s="35"/>
    </row>
    <row r="31" spans="1:66" s="2" customFormat="1" ht="21.95" customHeight="1" x14ac:dyDescent="0.25">
      <c r="A31" s="8" t="s">
        <v>20</v>
      </c>
      <c r="B31" s="36">
        <f t="shared" si="0"/>
        <v>0</v>
      </c>
      <c r="C31" s="26"/>
      <c r="D31" s="26">
        <v>10</v>
      </c>
      <c r="E31" s="26">
        <v>9</v>
      </c>
      <c r="F31" s="26"/>
      <c r="G31" s="26"/>
      <c r="H31" s="26"/>
      <c r="I31" s="26"/>
      <c r="J31" s="26"/>
      <c r="K31" s="26">
        <v>11</v>
      </c>
      <c r="L31" s="9">
        <f t="shared" si="3"/>
        <v>30</v>
      </c>
      <c r="M31" s="22">
        <v>25</v>
      </c>
      <c r="N31" s="22">
        <v>5</v>
      </c>
      <c r="O31" s="7">
        <f t="shared" si="1"/>
        <v>0</v>
      </c>
      <c r="P31" s="7">
        <f t="shared" si="2"/>
        <v>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5"/>
      <c r="AB31" s="35"/>
      <c r="AC31" s="35"/>
      <c r="AD31" s="35"/>
      <c r="AE31" s="35"/>
      <c r="AF31" s="35"/>
      <c r="AG31" s="35"/>
      <c r="AH31" s="32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40"/>
      <c r="BJ31" s="28"/>
      <c r="BK31" s="28"/>
      <c r="BL31" s="35"/>
      <c r="BM31" s="28"/>
      <c r="BN31" s="35"/>
    </row>
    <row r="32" spans="1:66" s="2" customFormat="1" ht="21.95" customHeight="1" x14ac:dyDescent="0.25">
      <c r="A32" s="8" t="s">
        <v>109</v>
      </c>
      <c r="B32" s="36">
        <f t="shared" si="0"/>
        <v>0</v>
      </c>
      <c r="C32" s="26"/>
      <c r="D32" s="26"/>
      <c r="E32" s="26"/>
      <c r="F32" s="26"/>
      <c r="G32" s="26"/>
      <c r="H32" s="26"/>
      <c r="I32" s="26"/>
      <c r="J32" s="26"/>
      <c r="K32" s="26"/>
      <c r="L32" s="9">
        <f t="shared" si="3"/>
        <v>0</v>
      </c>
      <c r="M32" s="22"/>
      <c r="N32" s="22"/>
      <c r="O32" s="7">
        <f t="shared" si="1"/>
        <v>0</v>
      </c>
      <c r="P32" s="7">
        <f t="shared" si="2"/>
        <v>0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5"/>
      <c r="AB32" s="35"/>
      <c r="AC32" s="35"/>
      <c r="AD32" s="35"/>
      <c r="AE32" s="35"/>
      <c r="AF32" s="35"/>
      <c r="AG32" s="35"/>
      <c r="AH32" s="32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40"/>
      <c r="BJ32" s="28"/>
      <c r="BK32" s="28"/>
      <c r="BL32" s="35"/>
      <c r="BM32" s="28"/>
      <c r="BN32" s="35"/>
    </row>
    <row r="33" spans="1:66" s="2" customFormat="1" ht="21.95" customHeight="1" x14ac:dyDescent="0.25">
      <c r="A33" s="8" t="s">
        <v>21</v>
      </c>
      <c r="B33" s="36">
        <f t="shared" si="0"/>
        <v>0</v>
      </c>
      <c r="C33" s="26">
        <v>3</v>
      </c>
      <c r="D33" s="26">
        <v>10</v>
      </c>
      <c r="E33" s="26">
        <v>15</v>
      </c>
      <c r="F33" s="26"/>
      <c r="G33" s="26"/>
      <c r="H33" s="26"/>
      <c r="I33" s="26"/>
      <c r="J33" s="26"/>
      <c r="K33" s="26">
        <v>21</v>
      </c>
      <c r="L33" s="9">
        <f t="shared" si="3"/>
        <v>49</v>
      </c>
      <c r="M33" s="22">
        <v>25</v>
      </c>
      <c r="N33" s="22">
        <v>5</v>
      </c>
      <c r="O33" s="7">
        <f>SUM(Q33:BN33)</f>
        <v>258.2</v>
      </c>
      <c r="P33" s="7">
        <f t="shared" si="2"/>
        <v>19</v>
      </c>
      <c r="Q33" s="28"/>
      <c r="R33" s="28"/>
      <c r="S33" s="28"/>
      <c r="T33" s="28"/>
      <c r="U33" s="28">
        <v>12</v>
      </c>
      <c r="V33" s="28"/>
      <c r="W33" s="28"/>
      <c r="X33" s="28"/>
      <c r="Y33" s="28"/>
      <c r="Z33" s="28">
        <v>10</v>
      </c>
      <c r="AA33" s="35"/>
      <c r="AB33" s="35"/>
      <c r="AC33" s="35">
        <v>21</v>
      </c>
      <c r="AD33" s="35">
        <v>11</v>
      </c>
      <c r="AE33" s="35"/>
      <c r="AF33" s="35"/>
      <c r="AG33" s="35">
        <v>10</v>
      </c>
      <c r="AH33" s="42">
        <v>10</v>
      </c>
      <c r="AI33" s="28"/>
      <c r="AJ33" s="28"/>
      <c r="AK33" s="28">
        <v>10</v>
      </c>
      <c r="AL33" s="28"/>
      <c r="AM33" s="28">
        <v>12</v>
      </c>
      <c r="AN33" s="28"/>
      <c r="AO33" s="28">
        <v>12</v>
      </c>
      <c r="AP33" s="28">
        <v>10</v>
      </c>
      <c r="AQ33" s="28"/>
      <c r="AR33" s="28"/>
      <c r="AS33" s="28"/>
      <c r="AT33" s="28"/>
      <c r="AU33" s="28"/>
      <c r="AV33" s="28"/>
      <c r="AW33" s="28">
        <v>10.5</v>
      </c>
      <c r="AX33" s="28"/>
      <c r="AY33" s="28">
        <v>12</v>
      </c>
      <c r="AZ33" s="28"/>
      <c r="BA33" s="28"/>
      <c r="BB33" s="28"/>
      <c r="BC33" s="28">
        <v>21</v>
      </c>
      <c r="BD33" s="28">
        <v>14</v>
      </c>
      <c r="BE33" s="28">
        <v>24</v>
      </c>
      <c r="BF33" s="28"/>
      <c r="BG33" s="28">
        <v>16</v>
      </c>
      <c r="BH33" s="28">
        <v>25</v>
      </c>
      <c r="BI33" s="43">
        <v>9.3000000000000007</v>
      </c>
      <c r="BJ33" s="9">
        <v>8.4</v>
      </c>
      <c r="BK33" s="28"/>
      <c r="BL33" s="35"/>
      <c r="BM33" s="28"/>
      <c r="BN33" s="35"/>
    </row>
    <row r="34" spans="1:66" s="2" customFormat="1" ht="21.95" customHeight="1" x14ac:dyDescent="0.25">
      <c r="A34" s="8" t="s">
        <v>22</v>
      </c>
      <c r="B34" s="36">
        <f t="shared" si="0"/>
        <v>0</v>
      </c>
      <c r="C34" s="26"/>
      <c r="D34" s="26"/>
      <c r="E34" s="26"/>
      <c r="F34" s="26"/>
      <c r="G34" s="26"/>
      <c r="H34" s="26"/>
      <c r="I34" s="26"/>
      <c r="J34" s="26"/>
      <c r="K34" s="26"/>
      <c r="L34" s="9">
        <f t="shared" si="3"/>
        <v>0</v>
      </c>
      <c r="M34" s="22"/>
      <c r="N34" s="22"/>
      <c r="O34" s="7">
        <f t="shared" ref="O34:O88" si="4">SUM(Q34:BN34)</f>
        <v>0</v>
      </c>
      <c r="P34" s="7">
        <f t="shared" si="2"/>
        <v>0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5"/>
      <c r="AB34" s="35"/>
      <c r="AC34" s="35"/>
      <c r="AD34" s="35"/>
      <c r="AE34" s="35"/>
      <c r="AF34" s="35"/>
      <c r="AG34" s="35"/>
      <c r="AH34" s="32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40"/>
      <c r="BJ34" s="28"/>
      <c r="BK34" s="28"/>
      <c r="BL34" s="35"/>
      <c r="BM34" s="28"/>
      <c r="BN34" s="35"/>
    </row>
    <row r="35" spans="1:66" s="2" customFormat="1" ht="21.95" customHeight="1" x14ac:dyDescent="0.25">
      <c r="A35" s="8" t="s">
        <v>25</v>
      </c>
      <c r="B35" s="36">
        <f t="shared" si="0"/>
        <v>0</v>
      </c>
      <c r="C35" s="26"/>
      <c r="D35" s="26"/>
      <c r="E35" s="26"/>
      <c r="F35" s="26"/>
      <c r="G35" s="26"/>
      <c r="H35" s="26"/>
      <c r="I35" s="26"/>
      <c r="J35" s="26"/>
      <c r="K35" s="26"/>
      <c r="L35" s="9">
        <f t="shared" si="3"/>
        <v>0</v>
      </c>
      <c r="M35" s="22"/>
      <c r="N35" s="22"/>
      <c r="O35" s="7">
        <f t="shared" si="4"/>
        <v>0</v>
      </c>
      <c r="P35" s="7">
        <f t="shared" si="2"/>
        <v>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5"/>
      <c r="AB35" s="35"/>
      <c r="AC35" s="35"/>
      <c r="AD35" s="35"/>
      <c r="AE35" s="35"/>
      <c r="AF35" s="35"/>
      <c r="AG35" s="35"/>
      <c r="AH35" s="32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40"/>
      <c r="BJ35" s="28"/>
      <c r="BK35" s="28"/>
      <c r="BL35" s="35"/>
      <c r="BM35" s="28"/>
      <c r="BN35" s="35"/>
    </row>
    <row r="36" spans="1:66" s="2" customFormat="1" ht="21.95" customHeight="1" x14ac:dyDescent="0.25">
      <c r="A36" s="8" t="s">
        <v>26</v>
      </c>
      <c r="B36" s="36">
        <f t="shared" si="0"/>
        <v>0</v>
      </c>
      <c r="C36" s="26"/>
      <c r="D36" s="26">
        <v>7</v>
      </c>
      <c r="E36" s="26"/>
      <c r="F36" s="26"/>
      <c r="G36" s="26"/>
      <c r="H36" s="26"/>
      <c r="I36" s="26"/>
      <c r="J36" s="26"/>
      <c r="K36" s="26"/>
      <c r="L36" s="9">
        <f t="shared" si="3"/>
        <v>7</v>
      </c>
      <c r="M36" s="22"/>
      <c r="N36" s="22">
        <v>5</v>
      </c>
      <c r="O36" s="7">
        <f t="shared" si="4"/>
        <v>21</v>
      </c>
      <c r="P36" s="7">
        <f t="shared" si="2"/>
        <v>2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5"/>
      <c r="AB36" s="35"/>
      <c r="AC36" s="35"/>
      <c r="AD36" s="35">
        <v>11</v>
      </c>
      <c r="AE36" s="35"/>
      <c r="AF36" s="35"/>
      <c r="AG36" s="35">
        <v>10</v>
      </c>
      <c r="AH36" s="32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40"/>
      <c r="BJ36" s="28"/>
      <c r="BK36" s="28"/>
      <c r="BL36" s="35"/>
      <c r="BM36" s="28"/>
      <c r="BN36" s="35"/>
    </row>
    <row r="37" spans="1:66" s="2" customFormat="1" ht="21.95" customHeight="1" x14ac:dyDescent="0.25">
      <c r="A37" s="8" t="s">
        <v>28</v>
      </c>
      <c r="B37" s="36">
        <f t="shared" si="0"/>
        <v>2</v>
      </c>
      <c r="C37" s="26"/>
      <c r="D37" s="26"/>
      <c r="E37" s="26"/>
      <c r="F37" s="26"/>
      <c r="G37" s="26"/>
      <c r="H37" s="26"/>
      <c r="I37" s="26"/>
      <c r="J37" s="26"/>
      <c r="K37" s="26"/>
      <c r="L37" s="9">
        <f t="shared" si="3"/>
        <v>2</v>
      </c>
      <c r="M37" s="22"/>
      <c r="N37" s="22"/>
      <c r="O37" s="7">
        <f t="shared" si="4"/>
        <v>28</v>
      </c>
      <c r="P37" s="7">
        <f t="shared" si="2"/>
        <v>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5"/>
      <c r="AB37" s="35"/>
      <c r="AC37" s="35"/>
      <c r="AD37" s="35"/>
      <c r="AE37" s="35"/>
      <c r="AF37" s="35"/>
      <c r="AG37" s="35"/>
      <c r="AH37" s="32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>
        <v>12</v>
      </c>
      <c r="AZ37" s="28"/>
      <c r="BA37" s="28">
        <v>16</v>
      </c>
      <c r="BB37" s="28"/>
      <c r="BC37" s="28"/>
      <c r="BD37" s="28"/>
      <c r="BE37" s="28"/>
      <c r="BF37" s="28"/>
      <c r="BG37" s="28"/>
      <c r="BH37" s="28"/>
      <c r="BI37" s="40"/>
      <c r="BJ37" s="28"/>
      <c r="BK37" s="28"/>
      <c r="BL37" s="35"/>
      <c r="BM37" s="28"/>
      <c r="BN37" s="35"/>
    </row>
    <row r="38" spans="1:66" s="2" customFormat="1" ht="21.95" customHeight="1" x14ac:dyDescent="0.25">
      <c r="A38" s="8" t="s">
        <v>23</v>
      </c>
      <c r="B38" s="36">
        <f t="shared" si="0"/>
        <v>0</v>
      </c>
      <c r="C38" s="26"/>
      <c r="D38" s="26">
        <v>15</v>
      </c>
      <c r="E38" s="26">
        <v>15</v>
      </c>
      <c r="F38" s="26"/>
      <c r="G38" s="26"/>
      <c r="H38" s="26"/>
      <c r="I38" s="26"/>
      <c r="J38" s="26"/>
      <c r="K38" s="26"/>
      <c r="L38" s="9">
        <f t="shared" si="3"/>
        <v>30</v>
      </c>
      <c r="M38" s="22">
        <v>25</v>
      </c>
      <c r="N38" s="22">
        <v>5</v>
      </c>
      <c r="O38" s="7">
        <f t="shared" si="4"/>
        <v>0</v>
      </c>
      <c r="P38" s="7">
        <f t="shared" si="2"/>
        <v>0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5"/>
      <c r="AB38" s="35"/>
      <c r="AC38" s="35"/>
      <c r="AD38" s="35"/>
      <c r="AE38" s="35"/>
      <c r="AF38" s="35"/>
      <c r="AG38" s="35"/>
      <c r="AH38" s="32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40"/>
      <c r="BJ38" s="28"/>
      <c r="BK38" s="28"/>
      <c r="BL38" s="35"/>
      <c r="BM38" s="28"/>
      <c r="BN38" s="35"/>
    </row>
    <row r="39" spans="1:66" s="2" customFormat="1" ht="21.95" customHeight="1" x14ac:dyDescent="0.25">
      <c r="A39" s="8" t="s">
        <v>27</v>
      </c>
      <c r="B39" s="36">
        <f t="shared" si="0"/>
        <v>1</v>
      </c>
      <c r="C39" s="26"/>
      <c r="D39" s="26">
        <v>10</v>
      </c>
      <c r="E39" s="26">
        <v>5</v>
      </c>
      <c r="F39" s="26"/>
      <c r="G39" s="26"/>
      <c r="H39" s="26">
        <v>5</v>
      </c>
      <c r="I39" s="26"/>
      <c r="J39" s="26">
        <v>14</v>
      </c>
      <c r="K39" s="26"/>
      <c r="L39" s="9">
        <f t="shared" si="3"/>
        <v>35</v>
      </c>
      <c r="M39" s="22">
        <v>25</v>
      </c>
      <c r="N39" s="22">
        <v>10</v>
      </c>
      <c r="O39" s="7">
        <f t="shared" si="4"/>
        <v>0</v>
      </c>
      <c r="P39" s="7">
        <f t="shared" si="2"/>
        <v>0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5"/>
      <c r="AB39" s="35"/>
      <c r="AC39" s="35"/>
      <c r="AD39" s="35"/>
      <c r="AE39" s="35"/>
      <c r="AF39" s="35"/>
      <c r="AG39" s="35"/>
      <c r="AH39" s="32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40"/>
      <c r="BJ39" s="28"/>
      <c r="BK39" s="28"/>
      <c r="BL39" s="35"/>
      <c r="BM39" s="28"/>
      <c r="BN39" s="35"/>
    </row>
    <row r="40" spans="1:66" s="2" customFormat="1" ht="21.95" customHeight="1" x14ac:dyDescent="0.25">
      <c r="A40" s="8" t="s">
        <v>70</v>
      </c>
      <c r="B40" s="36">
        <f t="shared" si="0"/>
        <v>0</v>
      </c>
      <c r="C40" s="26"/>
      <c r="D40" s="26">
        <v>5</v>
      </c>
      <c r="E40" s="26"/>
      <c r="F40" s="26"/>
      <c r="G40" s="26"/>
      <c r="H40" s="26"/>
      <c r="I40" s="26"/>
      <c r="J40" s="26"/>
      <c r="K40" s="26"/>
      <c r="L40" s="9">
        <f t="shared" si="3"/>
        <v>5</v>
      </c>
      <c r="M40" s="22"/>
      <c r="N40" s="22">
        <v>5</v>
      </c>
      <c r="O40" s="7">
        <f t="shared" si="4"/>
        <v>0</v>
      </c>
      <c r="P40" s="7">
        <f t="shared" si="2"/>
        <v>0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5"/>
      <c r="AB40" s="35"/>
      <c r="AC40" s="35"/>
      <c r="AD40" s="35"/>
      <c r="AE40" s="35"/>
      <c r="AF40" s="35"/>
      <c r="AG40" s="35"/>
      <c r="AH40" s="32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40"/>
      <c r="BJ40" s="28"/>
      <c r="BK40" s="28"/>
      <c r="BL40" s="35"/>
      <c r="BM40" s="28"/>
      <c r="BN40" s="35"/>
    </row>
    <row r="41" spans="1:66" s="2" customFormat="1" ht="21.95" customHeight="1" x14ac:dyDescent="0.25">
      <c r="A41" s="8" t="s">
        <v>95</v>
      </c>
      <c r="B41" s="36">
        <f t="shared" si="0"/>
        <v>0</v>
      </c>
      <c r="C41" s="26">
        <v>10</v>
      </c>
      <c r="D41" s="26">
        <v>10</v>
      </c>
      <c r="E41" s="26"/>
      <c r="F41" s="26"/>
      <c r="G41" s="26"/>
      <c r="H41" s="26"/>
      <c r="I41" s="26"/>
      <c r="J41" s="26"/>
      <c r="K41" s="26">
        <v>6</v>
      </c>
      <c r="L41" s="9">
        <f t="shared" si="3"/>
        <v>26</v>
      </c>
      <c r="M41" s="22">
        <v>25</v>
      </c>
      <c r="N41" s="22"/>
      <c r="O41" s="7">
        <f t="shared" si="4"/>
        <v>10</v>
      </c>
      <c r="P41" s="7">
        <f t="shared" si="2"/>
        <v>1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5"/>
      <c r="AB41" s="35"/>
      <c r="AC41" s="35"/>
      <c r="AD41" s="35"/>
      <c r="AE41" s="35"/>
      <c r="AF41" s="35"/>
      <c r="AG41" s="35">
        <v>10</v>
      </c>
      <c r="AH41" s="32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40"/>
      <c r="BJ41" s="28"/>
      <c r="BK41" s="28"/>
      <c r="BL41" s="35"/>
      <c r="BM41" s="28"/>
      <c r="BN41" s="35"/>
    </row>
    <row r="42" spans="1:66" s="2" customFormat="1" ht="21.95" customHeight="1" x14ac:dyDescent="0.25">
      <c r="A42" s="8" t="s">
        <v>71</v>
      </c>
      <c r="B42" s="36">
        <f t="shared" si="0"/>
        <v>0</v>
      </c>
      <c r="C42" s="26">
        <v>10</v>
      </c>
      <c r="D42" s="26">
        <v>10</v>
      </c>
      <c r="E42" s="26"/>
      <c r="F42" s="26"/>
      <c r="G42" s="26"/>
      <c r="H42" s="26"/>
      <c r="I42" s="26"/>
      <c r="J42" s="26"/>
      <c r="K42" s="26">
        <f>5+14</f>
        <v>19</v>
      </c>
      <c r="L42" s="9">
        <f t="shared" si="3"/>
        <v>39</v>
      </c>
      <c r="M42" s="22">
        <v>25</v>
      </c>
      <c r="N42" s="22">
        <v>5</v>
      </c>
      <c r="O42" s="7">
        <f t="shared" si="4"/>
        <v>129</v>
      </c>
      <c r="P42" s="7">
        <f t="shared" si="2"/>
        <v>9</v>
      </c>
      <c r="Q42" s="28"/>
      <c r="R42" s="28"/>
      <c r="S42" s="28"/>
      <c r="T42" s="28">
        <v>6</v>
      </c>
      <c r="U42" s="28"/>
      <c r="V42" s="28"/>
      <c r="W42" s="28"/>
      <c r="X42" s="28">
        <v>9</v>
      </c>
      <c r="Y42" s="28"/>
      <c r="Z42" s="28"/>
      <c r="AA42" s="35"/>
      <c r="AB42" s="35"/>
      <c r="AC42" s="35"/>
      <c r="AD42" s="35"/>
      <c r="AE42" s="35"/>
      <c r="AF42" s="35"/>
      <c r="AG42" s="35"/>
      <c r="AH42" s="32">
        <v>1</v>
      </c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>
        <v>15</v>
      </c>
      <c r="AT42" s="28"/>
      <c r="AU42" s="28"/>
      <c r="AV42" s="28"/>
      <c r="AW42" s="28"/>
      <c r="AX42" s="28"/>
      <c r="AY42" s="28">
        <v>12</v>
      </c>
      <c r="AZ42" s="28"/>
      <c r="BA42" s="28"/>
      <c r="BB42" s="28"/>
      <c r="BC42" s="28">
        <v>21</v>
      </c>
      <c r="BD42" s="28"/>
      <c r="BE42" s="28">
        <v>24</v>
      </c>
      <c r="BF42" s="28"/>
      <c r="BG42" s="28">
        <v>16</v>
      </c>
      <c r="BH42" s="28">
        <v>25</v>
      </c>
      <c r="BI42" s="40"/>
      <c r="BJ42" s="28"/>
      <c r="BK42" s="28"/>
      <c r="BL42" s="35"/>
      <c r="BM42" s="28"/>
      <c r="BN42" s="35"/>
    </row>
    <row r="43" spans="1:66" s="2" customFormat="1" ht="21.95" customHeight="1" x14ac:dyDescent="0.25">
      <c r="A43" s="8" t="s">
        <v>29</v>
      </c>
      <c r="B43" s="36">
        <f t="shared" si="0"/>
        <v>0</v>
      </c>
      <c r="C43" s="26"/>
      <c r="D43" s="26">
        <v>2</v>
      </c>
      <c r="E43" s="26">
        <v>2</v>
      </c>
      <c r="F43" s="26"/>
      <c r="G43" s="26"/>
      <c r="H43" s="26"/>
      <c r="I43" s="26"/>
      <c r="J43" s="26"/>
      <c r="K43" s="26">
        <v>5</v>
      </c>
      <c r="L43" s="9">
        <f t="shared" si="3"/>
        <v>9</v>
      </c>
      <c r="M43" s="22"/>
      <c r="N43" s="22">
        <v>5</v>
      </c>
      <c r="O43" s="7">
        <f t="shared" si="4"/>
        <v>89</v>
      </c>
      <c r="P43" s="7">
        <f t="shared" si="2"/>
        <v>4</v>
      </c>
      <c r="Q43" s="28"/>
      <c r="R43" s="28"/>
      <c r="S43" s="28"/>
      <c r="T43" s="28"/>
      <c r="U43" s="28"/>
      <c r="V43" s="28">
        <v>42</v>
      </c>
      <c r="W43" s="28"/>
      <c r="X43" s="28"/>
      <c r="Y43" s="28"/>
      <c r="Z43" s="28"/>
      <c r="AA43" s="35"/>
      <c r="AB43" s="35"/>
      <c r="AC43" s="35">
        <v>21</v>
      </c>
      <c r="AD43" s="35"/>
      <c r="AE43" s="35"/>
      <c r="AF43" s="35"/>
      <c r="AG43" s="35"/>
      <c r="AH43" s="32"/>
      <c r="AI43" s="28"/>
      <c r="AJ43" s="28"/>
      <c r="AK43" s="28">
        <v>10</v>
      </c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>
        <v>16</v>
      </c>
      <c r="BB43" s="28"/>
      <c r="BC43" s="28"/>
      <c r="BD43" s="28"/>
      <c r="BE43" s="28"/>
      <c r="BF43" s="28"/>
      <c r="BG43" s="28"/>
      <c r="BH43" s="28"/>
      <c r="BI43" s="40"/>
      <c r="BJ43" s="28"/>
      <c r="BK43" s="28"/>
      <c r="BL43" s="35"/>
      <c r="BM43" s="28"/>
      <c r="BN43" s="35"/>
    </row>
    <row r="44" spans="1:66" s="2" customFormat="1" ht="21.95" customHeight="1" x14ac:dyDescent="0.25">
      <c r="A44" s="8" t="s">
        <v>97</v>
      </c>
      <c r="B44" s="36">
        <f t="shared" si="0"/>
        <v>0</v>
      </c>
      <c r="C44" s="26"/>
      <c r="D44" s="26"/>
      <c r="E44" s="26"/>
      <c r="F44" s="26"/>
      <c r="G44" s="26"/>
      <c r="H44" s="26"/>
      <c r="I44" s="26"/>
      <c r="J44" s="26"/>
      <c r="K44" s="26"/>
      <c r="L44" s="9">
        <f t="shared" si="3"/>
        <v>0</v>
      </c>
      <c r="M44" s="22"/>
      <c r="N44" s="22"/>
      <c r="O44" s="7">
        <f t="shared" si="4"/>
        <v>0</v>
      </c>
      <c r="P44" s="7">
        <f t="shared" si="2"/>
        <v>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5"/>
      <c r="AB44" s="35"/>
      <c r="AC44" s="35"/>
      <c r="AD44" s="35"/>
      <c r="AE44" s="35"/>
      <c r="AF44" s="35"/>
      <c r="AG44" s="35"/>
      <c r="AH44" s="32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40"/>
      <c r="BJ44" s="28"/>
      <c r="BK44" s="28"/>
      <c r="BL44" s="35"/>
      <c r="BM44" s="28"/>
      <c r="BN44" s="35"/>
    </row>
    <row r="45" spans="1:66" s="2" customFormat="1" ht="21.95" customHeight="1" x14ac:dyDescent="0.25">
      <c r="A45" s="8" t="s">
        <v>96</v>
      </c>
      <c r="B45" s="36">
        <f t="shared" si="0"/>
        <v>30</v>
      </c>
      <c r="C45" s="26"/>
      <c r="D45" s="26"/>
      <c r="E45" s="26"/>
      <c r="F45" s="26"/>
      <c r="G45" s="26"/>
      <c r="H45" s="26"/>
      <c r="I45" s="26"/>
      <c r="J45" s="26"/>
      <c r="K45" s="26"/>
      <c r="L45" s="9">
        <f t="shared" si="3"/>
        <v>30</v>
      </c>
      <c r="M45" s="22">
        <v>25</v>
      </c>
      <c r="N45" s="22">
        <v>5</v>
      </c>
      <c r="O45" s="7">
        <f t="shared" si="4"/>
        <v>0</v>
      </c>
      <c r="P45" s="7">
        <f t="shared" si="2"/>
        <v>0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5"/>
      <c r="AB45" s="35"/>
      <c r="AC45" s="35"/>
      <c r="AD45" s="35"/>
      <c r="AE45" s="35"/>
      <c r="AF45" s="35"/>
      <c r="AG45" s="35"/>
      <c r="AH45" s="32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40"/>
      <c r="BJ45" s="28"/>
      <c r="BK45" s="28"/>
      <c r="BL45" s="35"/>
      <c r="BM45" s="28"/>
      <c r="BN45" s="35"/>
    </row>
    <row r="46" spans="1:66" s="2" customFormat="1" ht="21.95" customHeight="1" x14ac:dyDescent="0.25">
      <c r="A46" s="8" t="s">
        <v>63</v>
      </c>
      <c r="B46" s="36">
        <f t="shared" si="0"/>
        <v>0</v>
      </c>
      <c r="C46" s="26"/>
      <c r="D46" s="26">
        <v>10</v>
      </c>
      <c r="E46" s="26"/>
      <c r="F46" s="26"/>
      <c r="G46" s="26"/>
      <c r="H46" s="26"/>
      <c r="I46" s="26"/>
      <c r="J46" s="26"/>
      <c r="K46" s="26"/>
      <c r="L46" s="9">
        <f t="shared" si="3"/>
        <v>10</v>
      </c>
      <c r="M46" s="22"/>
      <c r="N46" s="22">
        <v>10</v>
      </c>
      <c r="O46" s="7">
        <f t="shared" si="4"/>
        <v>0</v>
      </c>
      <c r="P46" s="7">
        <f t="shared" si="2"/>
        <v>0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5"/>
      <c r="AB46" s="35"/>
      <c r="AC46" s="35"/>
      <c r="AD46" s="35"/>
      <c r="AE46" s="35"/>
      <c r="AF46" s="35"/>
      <c r="AG46" s="35"/>
      <c r="AH46" s="32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40"/>
      <c r="BJ46" s="28"/>
      <c r="BK46" s="28"/>
      <c r="BL46" s="35"/>
      <c r="BM46" s="28"/>
      <c r="BN46" s="35"/>
    </row>
    <row r="47" spans="1:66" s="2" customFormat="1" ht="21.95" customHeight="1" x14ac:dyDescent="0.25">
      <c r="A47" s="8" t="s">
        <v>30</v>
      </c>
      <c r="B47" s="36">
        <f t="shared" si="0"/>
        <v>0</v>
      </c>
      <c r="C47" s="26"/>
      <c r="D47" s="26"/>
      <c r="E47" s="26"/>
      <c r="F47" s="26"/>
      <c r="G47" s="26"/>
      <c r="H47" s="26"/>
      <c r="I47" s="26"/>
      <c r="J47" s="26"/>
      <c r="K47" s="26"/>
      <c r="L47" s="9">
        <f t="shared" si="3"/>
        <v>0</v>
      </c>
      <c r="M47" s="22"/>
      <c r="N47" s="22"/>
      <c r="O47" s="7">
        <f t="shared" si="4"/>
        <v>0</v>
      </c>
      <c r="P47" s="7">
        <f t="shared" si="2"/>
        <v>0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5"/>
      <c r="AB47" s="35"/>
      <c r="AC47" s="35"/>
      <c r="AD47" s="35"/>
      <c r="AE47" s="35"/>
      <c r="AF47" s="35"/>
      <c r="AG47" s="35"/>
      <c r="AH47" s="32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40"/>
      <c r="BJ47" s="28"/>
      <c r="BK47" s="28"/>
      <c r="BL47" s="35"/>
      <c r="BM47" s="28"/>
      <c r="BN47" s="35"/>
    </row>
    <row r="48" spans="1:66" s="2" customFormat="1" ht="21.95" customHeight="1" x14ac:dyDescent="0.25">
      <c r="A48" s="8" t="s">
        <v>31</v>
      </c>
      <c r="B48" s="36">
        <f t="shared" si="0"/>
        <v>0</v>
      </c>
      <c r="C48" s="26"/>
      <c r="D48" s="26">
        <v>10</v>
      </c>
      <c r="E48" s="26"/>
      <c r="F48" s="26"/>
      <c r="G48" s="26"/>
      <c r="H48" s="26"/>
      <c r="I48" s="26"/>
      <c r="J48" s="26"/>
      <c r="K48" s="26">
        <v>35</v>
      </c>
      <c r="L48" s="9">
        <f t="shared" si="3"/>
        <v>45</v>
      </c>
      <c r="M48" s="22">
        <v>25</v>
      </c>
      <c r="N48" s="22">
        <v>10</v>
      </c>
      <c r="O48" s="7">
        <f t="shared" si="4"/>
        <v>131</v>
      </c>
      <c r="P48" s="7">
        <f t="shared" si="2"/>
        <v>10</v>
      </c>
      <c r="Q48" s="28"/>
      <c r="R48" s="28">
        <v>8</v>
      </c>
      <c r="S48" s="28">
        <v>21</v>
      </c>
      <c r="T48" s="28"/>
      <c r="U48" s="28"/>
      <c r="V48" s="28"/>
      <c r="W48" s="28"/>
      <c r="X48" s="28">
        <v>9</v>
      </c>
      <c r="Y48" s="28"/>
      <c r="Z48" s="28"/>
      <c r="AA48" s="35"/>
      <c r="AB48" s="35"/>
      <c r="AC48" s="35"/>
      <c r="AD48" s="35">
        <v>11</v>
      </c>
      <c r="AE48" s="35"/>
      <c r="AF48" s="35"/>
      <c r="AG48" s="35"/>
      <c r="AH48" s="32">
        <v>1</v>
      </c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>
        <v>15</v>
      </c>
      <c r="AT48" s="28"/>
      <c r="AU48" s="28"/>
      <c r="AV48" s="28"/>
      <c r="AW48" s="28"/>
      <c r="AX48" s="28"/>
      <c r="AY48" s="28"/>
      <c r="AZ48" s="28"/>
      <c r="BA48" s="28">
        <v>16</v>
      </c>
      <c r="BB48" s="28"/>
      <c r="BC48" s="28"/>
      <c r="BD48" s="28"/>
      <c r="BE48" s="28">
        <v>24</v>
      </c>
      <c r="BF48" s="28"/>
      <c r="BG48" s="28"/>
      <c r="BH48" s="28">
        <v>25</v>
      </c>
      <c r="BI48" s="39">
        <v>1</v>
      </c>
      <c r="BJ48" s="28"/>
      <c r="BK48" s="28"/>
      <c r="BL48" s="35"/>
      <c r="BM48" s="28"/>
      <c r="BN48" s="35"/>
    </row>
    <row r="49" spans="1:66" s="2" customFormat="1" ht="21.95" customHeight="1" x14ac:dyDescent="0.25">
      <c r="A49" s="8" t="s">
        <v>101</v>
      </c>
      <c r="B49" s="36">
        <f t="shared" si="0"/>
        <v>0</v>
      </c>
      <c r="C49" s="26"/>
      <c r="D49" s="26"/>
      <c r="E49" s="26">
        <v>10</v>
      </c>
      <c r="F49" s="26"/>
      <c r="G49" s="26">
        <v>10</v>
      </c>
      <c r="H49" s="26"/>
      <c r="I49" s="26"/>
      <c r="J49" s="26"/>
      <c r="K49" s="26">
        <v>10</v>
      </c>
      <c r="L49" s="9">
        <f t="shared" si="3"/>
        <v>30</v>
      </c>
      <c r="M49" s="22">
        <v>25</v>
      </c>
      <c r="N49" s="22">
        <v>5</v>
      </c>
      <c r="O49" s="7">
        <f t="shared" si="4"/>
        <v>0</v>
      </c>
      <c r="P49" s="7">
        <f t="shared" si="2"/>
        <v>0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5"/>
      <c r="AB49" s="35"/>
      <c r="AC49" s="35"/>
      <c r="AD49" s="35"/>
      <c r="AE49" s="35"/>
      <c r="AF49" s="35"/>
      <c r="AG49" s="35"/>
      <c r="AH49" s="32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40"/>
      <c r="BJ49" s="28"/>
      <c r="BK49" s="28"/>
      <c r="BL49" s="35"/>
      <c r="BM49" s="28"/>
      <c r="BN49" s="35"/>
    </row>
    <row r="50" spans="1:66" s="2" customFormat="1" ht="21.95" customHeight="1" x14ac:dyDescent="0.25">
      <c r="A50" s="8" t="s">
        <v>32</v>
      </c>
      <c r="B50" s="36">
        <f t="shared" si="0"/>
        <v>3</v>
      </c>
      <c r="C50" s="26"/>
      <c r="D50" s="26">
        <v>10</v>
      </c>
      <c r="E50" s="26"/>
      <c r="F50" s="26"/>
      <c r="G50" s="26"/>
      <c r="H50" s="26"/>
      <c r="I50" s="26"/>
      <c r="J50" s="26"/>
      <c r="K50" s="26">
        <v>25</v>
      </c>
      <c r="L50" s="9">
        <f>SUM(P50+N50+M50)</f>
        <v>38</v>
      </c>
      <c r="M50" s="22">
        <v>25</v>
      </c>
      <c r="N50" s="22">
        <v>10</v>
      </c>
      <c r="O50" s="7">
        <f t="shared" si="4"/>
        <v>38</v>
      </c>
      <c r="P50" s="7">
        <f t="shared" si="2"/>
        <v>3</v>
      </c>
      <c r="Q50" s="28"/>
      <c r="R50" s="28">
        <v>8</v>
      </c>
      <c r="S50" s="28">
        <v>21</v>
      </c>
      <c r="T50" s="28"/>
      <c r="U50" s="28"/>
      <c r="V50" s="28"/>
      <c r="W50" s="28"/>
      <c r="X50" s="28">
        <v>9</v>
      </c>
      <c r="Y50" s="28"/>
      <c r="Z50" s="28"/>
      <c r="AA50" s="35"/>
      <c r="AB50" s="35"/>
      <c r="AC50" s="35"/>
      <c r="AD50" s="35"/>
      <c r="AE50" s="35"/>
      <c r="AF50" s="35"/>
      <c r="AG50" s="35"/>
      <c r="AH50" s="32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40"/>
      <c r="BJ50" s="28"/>
      <c r="BK50" s="28"/>
      <c r="BL50" s="35"/>
      <c r="BM50" s="28"/>
      <c r="BN50" s="35"/>
    </row>
    <row r="51" spans="1:66" s="2" customFormat="1" ht="21.95" customHeight="1" x14ac:dyDescent="0.25">
      <c r="A51" s="8" t="s">
        <v>33</v>
      </c>
      <c r="B51" s="36">
        <f t="shared" si="0"/>
        <v>0</v>
      </c>
      <c r="C51" s="26"/>
      <c r="D51" s="26">
        <v>10</v>
      </c>
      <c r="E51" s="26">
        <v>3</v>
      </c>
      <c r="F51" s="26"/>
      <c r="G51" s="26"/>
      <c r="H51" s="26"/>
      <c r="I51" s="26"/>
      <c r="J51" s="26"/>
      <c r="K51" s="26">
        <v>29</v>
      </c>
      <c r="L51" s="9">
        <f t="shared" si="3"/>
        <v>42</v>
      </c>
      <c r="M51" s="22">
        <v>25</v>
      </c>
      <c r="N51" s="22">
        <v>10</v>
      </c>
      <c r="O51" s="7">
        <f t="shared" si="4"/>
        <v>43</v>
      </c>
      <c r="P51" s="7">
        <f t="shared" si="2"/>
        <v>7</v>
      </c>
      <c r="Q51" s="28"/>
      <c r="R51" s="28"/>
      <c r="S51" s="28"/>
      <c r="T51" s="28">
        <v>6</v>
      </c>
      <c r="U51" s="28"/>
      <c r="V51" s="28"/>
      <c r="W51" s="28"/>
      <c r="X51" s="28"/>
      <c r="Y51" s="28"/>
      <c r="Z51" s="28"/>
      <c r="AA51" s="35">
        <v>5</v>
      </c>
      <c r="AB51" s="35"/>
      <c r="AC51" s="35"/>
      <c r="AD51" s="35"/>
      <c r="AE51" s="35"/>
      <c r="AF51" s="35"/>
      <c r="AG51" s="35"/>
      <c r="AH51" s="32">
        <v>1</v>
      </c>
      <c r="AI51" s="28"/>
      <c r="AJ51" s="28">
        <v>5</v>
      </c>
      <c r="AK51" s="28"/>
      <c r="AL51" s="28">
        <v>8</v>
      </c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>
        <v>8</v>
      </c>
      <c r="AY51" s="28"/>
      <c r="AZ51" s="28"/>
      <c r="BA51" s="28"/>
      <c r="BB51" s="28"/>
      <c r="BC51" s="28"/>
      <c r="BD51" s="28"/>
      <c r="BE51" s="28"/>
      <c r="BF51" s="28">
        <v>10</v>
      </c>
      <c r="BG51" s="28"/>
      <c r="BH51" s="28"/>
      <c r="BI51" s="40"/>
      <c r="BJ51" s="28"/>
      <c r="BK51" s="28"/>
      <c r="BL51" s="35"/>
      <c r="BM51" s="28"/>
      <c r="BN51" s="35"/>
    </row>
    <row r="52" spans="1:66" s="2" customFormat="1" ht="21.95" customHeight="1" x14ac:dyDescent="0.25">
      <c r="A52" s="8" t="s">
        <v>34</v>
      </c>
      <c r="B52" s="36">
        <f t="shared" si="0"/>
        <v>0</v>
      </c>
      <c r="C52" s="26"/>
      <c r="D52" s="26">
        <v>18</v>
      </c>
      <c r="E52" s="26">
        <v>13</v>
      </c>
      <c r="F52" s="26"/>
      <c r="G52" s="26"/>
      <c r="H52" s="26"/>
      <c r="I52" s="26"/>
      <c r="J52" s="26"/>
      <c r="K52" s="26">
        <v>6</v>
      </c>
      <c r="L52" s="9">
        <f t="shared" si="3"/>
        <v>37</v>
      </c>
      <c r="M52" s="22">
        <v>25</v>
      </c>
      <c r="N52" s="22">
        <v>10</v>
      </c>
      <c r="O52" s="7">
        <f t="shared" si="4"/>
        <v>31</v>
      </c>
      <c r="P52" s="7">
        <f t="shared" si="2"/>
        <v>2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5"/>
      <c r="AB52" s="35"/>
      <c r="AC52" s="35"/>
      <c r="AD52" s="35"/>
      <c r="AE52" s="35"/>
      <c r="AF52" s="35"/>
      <c r="AG52" s="35"/>
      <c r="AH52" s="32"/>
      <c r="AI52" s="28"/>
      <c r="AJ52" s="28"/>
      <c r="AK52" s="28">
        <v>10</v>
      </c>
      <c r="AL52" s="28"/>
      <c r="AM52" s="28"/>
      <c r="AN52" s="28"/>
      <c r="AO52" s="28"/>
      <c r="AP52" s="28"/>
      <c r="AQ52" s="28"/>
      <c r="AR52" s="28"/>
      <c r="AS52" s="28"/>
      <c r="AT52" s="28"/>
      <c r="AU52" s="28">
        <v>21</v>
      </c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40"/>
      <c r="BJ52" s="28"/>
      <c r="BK52" s="28"/>
      <c r="BL52" s="35"/>
      <c r="BM52" s="28"/>
      <c r="BN52" s="35"/>
    </row>
    <row r="53" spans="1:66" s="2" customFormat="1" ht="21.95" customHeight="1" x14ac:dyDescent="0.25">
      <c r="A53" s="8" t="s">
        <v>64</v>
      </c>
      <c r="B53" s="36">
        <f t="shared" si="0"/>
        <v>30</v>
      </c>
      <c r="C53" s="26"/>
      <c r="D53" s="26"/>
      <c r="E53" s="26"/>
      <c r="F53" s="26"/>
      <c r="G53" s="26"/>
      <c r="H53" s="26"/>
      <c r="I53" s="26"/>
      <c r="J53" s="26"/>
      <c r="K53" s="26"/>
      <c r="L53" s="9">
        <f t="shared" si="3"/>
        <v>30</v>
      </c>
      <c r="M53" s="22">
        <v>25</v>
      </c>
      <c r="N53" s="22">
        <v>5</v>
      </c>
      <c r="O53" s="7">
        <f t="shared" si="4"/>
        <v>0</v>
      </c>
      <c r="P53" s="7">
        <f t="shared" si="2"/>
        <v>0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5"/>
      <c r="AB53" s="35"/>
      <c r="AC53" s="35"/>
      <c r="AD53" s="35"/>
      <c r="AE53" s="35"/>
      <c r="AF53" s="35"/>
      <c r="AG53" s="35"/>
      <c r="AH53" s="32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40"/>
      <c r="BJ53" s="28"/>
      <c r="BK53" s="28"/>
      <c r="BL53" s="35"/>
      <c r="BM53" s="28"/>
      <c r="BN53" s="35"/>
    </row>
    <row r="54" spans="1:66" s="2" customFormat="1" ht="21.95" customHeight="1" x14ac:dyDescent="0.25">
      <c r="A54" s="8" t="s">
        <v>35</v>
      </c>
      <c r="B54" s="36">
        <f t="shared" si="0"/>
        <v>0</v>
      </c>
      <c r="C54" s="26"/>
      <c r="D54" s="26">
        <v>10</v>
      </c>
      <c r="E54" s="26">
        <v>14</v>
      </c>
      <c r="F54" s="26"/>
      <c r="G54" s="26"/>
      <c r="H54" s="26"/>
      <c r="I54" s="26"/>
      <c r="J54" s="26"/>
      <c r="K54" s="26">
        <v>6</v>
      </c>
      <c r="L54" s="9">
        <f t="shared" si="3"/>
        <v>30</v>
      </c>
      <c r="M54" s="22">
        <v>25</v>
      </c>
      <c r="N54" s="22">
        <v>5</v>
      </c>
      <c r="O54" s="7">
        <f t="shared" si="4"/>
        <v>0</v>
      </c>
      <c r="P54" s="7">
        <f t="shared" si="2"/>
        <v>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5"/>
      <c r="AB54" s="35"/>
      <c r="AC54" s="35"/>
      <c r="AD54" s="35"/>
      <c r="AE54" s="35"/>
      <c r="AF54" s="35"/>
      <c r="AG54" s="35"/>
      <c r="AH54" s="32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40"/>
      <c r="BJ54" s="28"/>
      <c r="BK54" s="28"/>
      <c r="BL54" s="35"/>
      <c r="BM54" s="28"/>
      <c r="BN54" s="35"/>
    </row>
    <row r="55" spans="1:66" s="2" customFormat="1" ht="21.95" customHeight="1" x14ac:dyDescent="0.25">
      <c r="A55" s="8" t="s">
        <v>36</v>
      </c>
      <c r="B55" s="36">
        <f t="shared" si="0"/>
        <v>0</v>
      </c>
      <c r="C55" s="26"/>
      <c r="D55" s="26">
        <v>10</v>
      </c>
      <c r="E55" s="26">
        <v>15</v>
      </c>
      <c r="F55" s="26"/>
      <c r="G55" s="26"/>
      <c r="H55" s="26">
        <v>5</v>
      </c>
      <c r="I55" s="26"/>
      <c r="J55" s="26"/>
      <c r="K55" s="26">
        <f>6+4</f>
        <v>10</v>
      </c>
      <c r="L55" s="9">
        <f t="shared" si="3"/>
        <v>40</v>
      </c>
      <c r="M55" s="22">
        <v>25</v>
      </c>
      <c r="N55" s="22">
        <v>10</v>
      </c>
      <c r="O55" s="7">
        <f t="shared" si="4"/>
        <v>30</v>
      </c>
      <c r="P55" s="7">
        <f t="shared" si="2"/>
        <v>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5">
        <v>5</v>
      </c>
      <c r="AB55" s="35"/>
      <c r="AC55" s="35"/>
      <c r="AD55" s="35"/>
      <c r="AE55" s="35"/>
      <c r="AF55" s="35"/>
      <c r="AG55" s="35"/>
      <c r="AH55" s="32">
        <v>1</v>
      </c>
      <c r="AI55" s="28"/>
      <c r="AJ55" s="28"/>
      <c r="AK55" s="28">
        <v>10</v>
      </c>
      <c r="AL55" s="28"/>
      <c r="AM55" s="28"/>
      <c r="AN55" s="28">
        <v>6</v>
      </c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40"/>
      <c r="BJ55" s="28"/>
      <c r="BK55" s="28"/>
      <c r="BL55" s="35"/>
      <c r="BM55" s="28">
        <v>8</v>
      </c>
      <c r="BN55" s="35"/>
    </row>
    <row r="56" spans="1:66" s="2" customFormat="1" ht="21.95" customHeight="1" x14ac:dyDescent="0.25">
      <c r="A56" s="8" t="s">
        <v>37</v>
      </c>
      <c r="B56" s="36">
        <f t="shared" si="0"/>
        <v>0</v>
      </c>
      <c r="C56" s="26"/>
      <c r="D56" s="26">
        <v>10</v>
      </c>
      <c r="E56" s="26"/>
      <c r="F56" s="26"/>
      <c r="G56" s="26"/>
      <c r="H56" s="26"/>
      <c r="I56" s="26"/>
      <c r="J56" s="26"/>
      <c r="K56" s="26">
        <v>11</v>
      </c>
      <c r="L56" s="9">
        <f t="shared" si="3"/>
        <v>21</v>
      </c>
      <c r="M56" s="22"/>
      <c r="N56" s="22">
        <v>10</v>
      </c>
      <c r="O56" s="7">
        <f t="shared" si="4"/>
        <v>84</v>
      </c>
      <c r="P56" s="7">
        <f t="shared" si="2"/>
        <v>11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5"/>
      <c r="AB56" s="35">
        <v>10</v>
      </c>
      <c r="AC56" s="35"/>
      <c r="AD56" s="35"/>
      <c r="AE56" s="35"/>
      <c r="AF56" s="35">
        <v>5</v>
      </c>
      <c r="AG56" s="35"/>
      <c r="AH56" s="32">
        <v>1</v>
      </c>
      <c r="AI56" s="28"/>
      <c r="AJ56" s="28"/>
      <c r="AK56" s="28">
        <v>10</v>
      </c>
      <c r="AL56" s="28">
        <v>8</v>
      </c>
      <c r="AM56" s="28"/>
      <c r="AN56" s="28"/>
      <c r="AO56" s="28"/>
      <c r="AP56" s="28">
        <v>10</v>
      </c>
      <c r="AQ56" s="28">
        <v>4</v>
      </c>
      <c r="AR56" s="28"/>
      <c r="AS56" s="28"/>
      <c r="AT56" s="28"/>
      <c r="AU56" s="28"/>
      <c r="AV56" s="28">
        <v>10</v>
      </c>
      <c r="AW56" s="28"/>
      <c r="AX56" s="28">
        <v>8</v>
      </c>
      <c r="AY56" s="28"/>
      <c r="AZ56" s="28"/>
      <c r="BA56" s="28"/>
      <c r="BB56" s="28"/>
      <c r="BC56" s="28"/>
      <c r="BD56" s="28"/>
      <c r="BE56" s="28"/>
      <c r="BF56" s="28">
        <v>10</v>
      </c>
      <c r="BG56" s="28"/>
      <c r="BH56" s="28"/>
      <c r="BI56" s="40"/>
      <c r="BJ56" s="28"/>
      <c r="BK56" s="28"/>
      <c r="BL56" s="35"/>
      <c r="BM56" s="28">
        <v>8</v>
      </c>
      <c r="BN56" s="35"/>
    </row>
    <row r="57" spans="1:66" s="2" customFormat="1" ht="21.95" customHeight="1" x14ac:dyDescent="0.25">
      <c r="A57" s="8" t="s">
        <v>38</v>
      </c>
      <c r="B57" s="36">
        <f t="shared" si="0"/>
        <v>8</v>
      </c>
      <c r="C57" s="26"/>
      <c r="D57" s="26">
        <v>10</v>
      </c>
      <c r="E57" s="26">
        <v>9</v>
      </c>
      <c r="F57" s="26"/>
      <c r="G57" s="26"/>
      <c r="H57" s="26"/>
      <c r="I57" s="26"/>
      <c r="J57" s="26"/>
      <c r="K57" s="26"/>
      <c r="L57" s="9">
        <f t="shared" si="3"/>
        <v>27</v>
      </c>
      <c r="M57" s="22">
        <v>25</v>
      </c>
      <c r="N57" s="22"/>
      <c r="O57" s="7">
        <f t="shared" si="4"/>
        <v>9</v>
      </c>
      <c r="P57" s="7">
        <f t="shared" si="2"/>
        <v>2</v>
      </c>
      <c r="Q57" s="28"/>
      <c r="R57" s="28">
        <v>8</v>
      </c>
      <c r="S57" s="28"/>
      <c r="T57" s="28"/>
      <c r="U57" s="28"/>
      <c r="V57" s="28"/>
      <c r="W57" s="28"/>
      <c r="X57" s="28"/>
      <c r="Y57" s="28"/>
      <c r="Z57" s="28"/>
      <c r="AA57" s="35"/>
      <c r="AB57" s="35"/>
      <c r="AC57" s="35"/>
      <c r="AD57" s="35"/>
      <c r="AE57" s="35"/>
      <c r="AF57" s="35"/>
      <c r="AG57" s="35"/>
      <c r="AH57" s="32">
        <v>1</v>
      </c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40"/>
      <c r="BJ57" s="28"/>
      <c r="BK57" s="28"/>
      <c r="BL57" s="35"/>
      <c r="BM57" s="28"/>
      <c r="BN57" s="35"/>
    </row>
    <row r="58" spans="1:66" s="2" customFormat="1" ht="21.95" customHeight="1" x14ac:dyDescent="0.25">
      <c r="A58" s="8" t="s">
        <v>110</v>
      </c>
      <c r="B58" s="36">
        <f t="shared" si="0"/>
        <v>0</v>
      </c>
      <c r="C58" s="26"/>
      <c r="D58" s="26"/>
      <c r="E58" s="26"/>
      <c r="F58" s="26"/>
      <c r="G58" s="26"/>
      <c r="H58" s="26"/>
      <c r="I58" s="26"/>
      <c r="J58" s="26"/>
      <c r="K58" s="26"/>
      <c r="L58" s="9">
        <f t="shared" si="3"/>
        <v>0</v>
      </c>
      <c r="M58" s="22"/>
      <c r="N58" s="22"/>
      <c r="O58" s="7">
        <f t="shared" si="4"/>
        <v>0</v>
      </c>
      <c r="P58" s="7">
        <f t="shared" si="2"/>
        <v>0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5"/>
      <c r="AB58" s="35"/>
      <c r="AC58" s="35"/>
      <c r="AD58" s="35"/>
      <c r="AE58" s="35"/>
      <c r="AF58" s="35"/>
      <c r="AG58" s="35"/>
      <c r="AH58" s="32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40"/>
      <c r="BJ58" s="28"/>
      <c r="BK58" s="28"/>
      <c r="BL58" s="35"/>
      <c r="BM58" s="28"/>
      <c r="BN58" s="35"/>
    </row>
    <row r="59" spans="1:66" s="2" customFormat="1" ht="21.95" customHeight="1" x14ac:dyDescent="0.25">
      <c r="A59" s="8" t="s">
        <v>39</v>
      </c>
      <c r="B59" s="36">
        <f t="shared" si="0"/>
        <v>25</v>
      </c>
      <c r="C59" s="26"/>
      <c r="D59" s="26"/>
      <c r="E59" s="26"/>
      <c r="F59" s="26"/>
      <c r="G59" s="26"/>
      <c r="H59" s="26"/>
      <c r="I59" s="26"/>
      <c r="J59" s="26"/>
      <c r="K59" s="26"/>
      <c r="L59" s="9">
        <f t="shared" si="3"/>
        <v>25</v>
      </c>
      <c r="M59" s="22">
        <v>25</v>
      </c>
      <c r="N59" s="22"/>
      <c r="O59" s="7">
        <f t="shared" si="4"/>
        <v>0</v>
      </c>
      <c r="P59" s="7">
        <f t="shared" si="2"/>
        <v>0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5"/>
      <c r="AB59" s="35"/>
      <c r="AC59" s="35"/>
      <c r="AD59" s="35"/>
      <c r="AE59" s="35"/>
      <c r="AF59" s="35"/>
      <c r="AG59" s="35"/>
      <c r="AH59" s="32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40"/>
      <c r="BJ59" s="28"/>
      <c r="BK59" s="28"/>
      <c r="BL59" s="35"/>
      <c r="BM59" s="28"/>
      <c r="BN59" s="35"/>
    </row>
    <row r="60" spans="1:66" s="2" customFormat="1" ht="21.95" customHeight="1" x14ac:dyDescent="0.25">
      <c r="A60" s="8" t="s">
        <v>40</v>
      </c>
      <c r="B60" s="36">
        <f t="shared" si="0"/>
        <v>0</v>
      </c>
      <c r="C60" s="26"/>
      <c r="D60" s="26"/>
      <c r="E60" s="26"/>
      <c r="F60" s="26"/>
      <c r="G60" s="26"/>
      <c r="H60" s="26"/>
      <c r="I60" s="26"/>
      <c r="J60" s="26"/>
      <c r="K60" s="26"/>
      <c r="L60" s="9">
        <f t="shared" si="3"/>
        <v>0</v>
      </c>
      <c r="M60" s="22"/>
      <c r="N60" s="22"/>
      <c r="O60" s="7">
        <f t="shared" si="4"/>
        <v>0</v>
      </c>
      <c r="P60" s="7">
        <f t="shared" si="2"/>
        <v>0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5"/>
      <c r="AB60" s="35"/>
      <c r="AC60" s="35"/>
      <c r="AD60" s="35"/>
      <c r="AE60" s="35"/>
      <c r="AF60" s="35"/>
      <c r="AG60" s="35"/>
      <c r="AH60" s="32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40"/>
      <c r="BJ60" s="28"/>
      <c r="BK60" s="28"/>
      <c r="BL60" s="35"/>
      <c r="BM60" s="28"/>
      <c r="BN60" s="35"/>
    </row>
    <row r="61" spans="1:66" s="2" customFormat="1" ht="21.95" customHeight="1" x14ac:dyDescent="0.25">
      <c r="A61" s="8" t="s">
        <v>102</v>
      </c>
      <c r="B61" s="36">
        <f t="shared" si="0"/>
        <v>0</v>
      </c>
      <c r="C61" s="26"/>
      <c r="D61" s="26"/>
      <c r="E61" s="26"/>
      <c r="F61" s="26"/>
      <c r="G61" s="26"/>
      <c r="H61" s="26"/>
      <c r="I61" s="26"/>
      <c r="J61" s="26"/>
      <c r="K61" s="26"/>
      <c r="L61" s="9">
        <f t="shared" si="3"/>
        <v>0</v>
      </c>
      <c r="M61" s="22"/>
      <c r="N61" s="22"/>
      <c r="O61" s="7">
        <f t="shared" si="4"/>
        <v>0</v>
      </c>
      <c r="P61" s="7">
        <f t="shared" si="2"/>
        <v>0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5"/>
      <c r="AB61" s="35"/>
      <c r="AC61" s="35"/>
      <c r="AD61" s="35"/>
      <c r="AE61" s="35"/>
      <c r="AF61" s="35"/>
      <c r="AG61" s="35"/>
      <c r="AH61" s="32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40"/>
      <c r="BJ61" s="28"/>
      <c r="BK61" s="28"/>
      <c r="BL61" s="35"/>
      <c r="BM61" s="28"/>
      <c r="BN61" s="35"/>
    </row>
    <row r="62" spans="1:66" s="2" customFormat="1" ht="21.95" customHeight="1" x14ac:dyDescent="0.25">
      <c r="A62" s="8" t="s">
        <v>41</v>
      </c>
      <c r="B62" s="36">
        <f t="shared" si="0"/>
        <v>0</v>
      </c>
      <c r="C62" s="26"/>
      <c r="D62" s="26">
        <v>10</v>
      </c>
      <c r="E62" s="26"/>
      <c r="F62" s="26"/>
      <c r="G62" s="26"/>
      <c r="H62" s="26"/>
      <c r="I62" s="26"/>
      <c r="J62" s="26"/>
      <c r="K62" s="26">
        <v>21</v>
      </c>
      <c r="L62" s="9">
        <f t="shared" si="3"/>
        <v>31</v>
      </c>
      <c r="M62" s="22">
        <v>25</v>
      </c>
      <c r="N62" s="22"/>
      <c r="O62" s="7">
        <f t="shared" si="4"/>
        <v>52</v>
      </c>
      <c r="P62" s="7">
        <f t="shared" si="2"/>
        <v>6</v>
      </c>
      <c r="Q62" s="28"/>
      <c r="R62" s="28">
        <v>8</v>
      </c>
      <c r="S62" s="28"/>
      <c r="T62" s="28"/>
      <c r="U62" s="28"/>
      <c r="V62" s="28"/>
      <c r="W62" s="28"/>
      <c r="X62" s="28"/>
      <c r="Y62" s="28">
        <v>9</v>
      </c>
      <c r="Z62" s="28"/>
      <c r="AA62" s="35"/>
      <c r="AB62" s="35"/>
      <c r="AC62" s="35"/>
      <c r="AD62" s="35"/>
      <c r="AE62" s="35"/>
      <c r="AF62" s="35"/>
      <c r="AG62" s="35"/>
      <c r="AH62" s="32">
        <v>1</v>
      </c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>
        <v>16</v>
      </c>
      <c r="BB62" s="28"/>
      <c r="BC62" s="28"/>
      <c r="BD62" s="28"/>
      <c r="BE62" s="28"/>
      <c r="BF62" s="28">
        <v>10</v>
      </c>
      <c r="BG62" s="28"/>
      <c r="BH62" s="28"/>
      <c r="BI62" s="40"/>
      <c r="BJ62" s="28"/>
      <c r="BK62" s="28"/>
      <c r="BL62" s="35"/>
      <c r="BM62" s="28">
        <v>8</v>
      </c>
      <c r="BN62" s="35"/>
    </row>
    <row r="63" spans="1:66" s="2" customFormat="1" ht="21.95" customHeight="1" x14ac:dyDescent="0.25">
      <c r="A63" s="8" t="s">
        <v>62</v>
      </c>
      <c r="B63" s="36">
        <f t="shared" si="0"/>
        <v>0</v>
      </c>
      <c r="C63" s="26"/>
      <c r="D63" s="26">
        <v>10</v>
      </c>
      <c r="E63" s="26"/>
      <c r="F63" s="26"/>
      <c r="G63" s="26"/>
      <c r="H63" s="26"/>
      <c r="I63" s="26"/>
      <c r="J63" s="26"/>
      <c r="K63" s="26">
        <v>33</v>
      </c>
      <c r="L63" s="9">
        <f t="shared" si="3"/>
        <v>43</v>
      </c>
      <c r="M63" s="22">
        <v>25</v>
      </c>
      <c r="N63" s="22">
        <v>10</v>
      </c>
      <c r="O63" s="7">
        <f t="shared" si="4"/>
        <v>81</v>
      </c>
      <c r="P63" s="7">
        <f t="shared" si="2"/>
        <v>8</v>
      </c>
      <c r="Q63" s="28"/>
      <c r="R63" s="28"/>
      <c r="S63" s="28"/>
      <c r="T63" s="28"/>
      <c r="U63" s="28">
        <v>12</v>
      </c>
      <c r="V63" s="28"/>
      <c r="W63" s="28"/>
      <c r="X63" s="28"/>
      <c r="Y63" s="28"/>
      <c r="Z63" s="28">
        <v>10</v>
      </c>
      <c r="AA63" s="35"/>
      <c r="AB63" s="35"/>
      <c r="AC63" s="35"/>
      <c r="AD63" s="35">
        <v>11</v>
      </c>
      <c r="AE63" s="35"/>
      <c r="AF63" s="35"/>
      <c r="AG63" s="35">
        <v>10</v>
      </c>
      <c r="AH63" s="32"/>
      <c r="AI63" s="28"/>
      <c r="AJ63" s="28"/>
      <c r="AK63" s="28">
        <v>10</v>
      </c>
      <c r="AL63" s="28"/>
      <c r="AM63" s="28"/>
      <c r="AN63" s="28"/>
      <c r="AO63" s="28"/>
      <c r="AP63" s="28">
        <v>10</v>
      </c>
      <c r="AQ63" s="28"/>
      <c r="AR63" s="28"/>
      <c r="AS63" s="28"/>
      <c r="AT63" s="28"/>
      <c r="AU63" s="28"/>
      <c r="AV63" s="28"/>
      <c r="AW63" s="28"/>
      <c r="AX63" s="28">
        <v>8</v>
      </c>
      <c r="AY63" s="28"/>
      <c r="AZ63" s="28"/>
      <c r="BA63" s="28"/>
      <c r="BB63" s="28"/>
      <c r="BC63" s="28"/>
      <c r="BD63" s="28"/>
      <c r="BE63" s="28"/>
      <c r="BF63" s="28">
        <v>10</v>
      </c>
      <c r="BG63" s="28"/>
      <c r="BH63" s="28"/>
      <c r="BI63" s="40"/>
      <c r="BJ63" s="28"/>
      <c r="BK63" s="28"/>
      <c r="BL63" s="35"/>
      <c r="BM63" s="28"/>
      <c r="BN63" s="35"/>
    </row>
    <row r="64" spans="1:66" s="2" customFormat="1" ht="21.95" customHeight="1" x14ac:dyDescent="0.25">
      <c r="A64" s="8" t="s">
        <v>65</v>
      </c>
      <c r="B64" s="36">
        <f t="shared" si="0"/>
        <v>15</v>
      </c>
      <c r="C64" s="26"/>
      <c r="D64" s="26"/>
      <c r="E64" s="26"/>
      <c r="F64" s="26"/>
      <c r="G64" s="26"/>
      <c r="H64" s="26"/>
      <c r="I64" s="26"/>
      <c r="J64" s="26"/>
      <c r="K64" s="26">
        <v>20</v>
      </c>
      <c r="L64" s="9">
        <f t="shared" si="3"/>
        <v>35</v>
      </c>
      <c r="M64" s="22">
        <v>25</v>
      </c>
      <c r="N64" s="22">
        <v>10</v>
      </c>
      <c r="O64" s="7">
        <f t="shared" si="4"/>
        <v>0</v>
      </c>
      <c r="P64" s="7">
        <f t="shared" si="2"/>
        <v>0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5"/>
      <c r="AB64" s="35"/>
      <c r="AC64" s="35"/>
      <c r="AD64" s="35"/>
      <c r="AE64" s="35"/>
      <c r="AF64" s="35"/>
      <c r="AG64" s="35"/>
      <c r="AH64" s="32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40"/>
      <c r="BJ64" s="28"/>
      <c r="BK64" s="28"/>
      <c r="BL64" s="35"/>
      <c r="BM64" s="28"/>
      <c r="BN64" s="35"/>
    </row>
    <row r="65" spans="1:66" s="2" customFormat="1" ht="21.95" customHeight="1" x14ac:dyDescent="0.25">
      <c r="A65" s="8" t="s">
        <v>42</v>
      </c>
      <c r="B65" s="36">
        <f t="shared" si="0"/>
        <v>35</v>
      </c>
      <c r="C65" s="26"/>
      <c r="D65" s="26"/>
      <c r="E65" s="26"/>
      <c r="F65" s="26"/>
      <c r="G65" s="26"/>
      <c r="H65" s="26"/>
      <c r="I65" s="26"/>
      <c r="J65" s="26"/>
      <c r="K65" s="26"/>
      <c r="L65" s="9">
        <f t="shared" si="3"/>
        <v>35</v>
      </c>
      <c r="M65" s="22">
        <v>25</v>
      </c>
      <c r="N65" s="22">
        <v>10</v>
      </c>
      <c r="O65" s="7">
        <f t="shared" si="4"/>
        <v>0</v>
      </c>
      <c r="P65" s="7">
        <f t="shared" si="2"/>
        <v>0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5"/>
      <c r="AB65" s="35"/>
      <c r="AC65" s="35"/>
      <c r="AD65" s="35"/>
      <c r="AE65" s="35"/>
      <c r="AF65" s="35"/>
      <c r="AG65" s="35"/>
      <c r="AH65" s="32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40"/>
      <c r="BJ65" s="28"/>
      <c r="BK65" s="28"/>
      <c r="BL65" s="35"/>
      <c r="BM65" s="28"/>
      <c r="BN65" s="35"/>
    </row>
    <row r="66" spans="1:66" s="2" customFormat="1" ht="21.95" customHeight="1" x14ac:dyDescent="0.25">
      <c r="A66" s="8" t="s">
        <v>43</v>
      </c>
      <c r="B66" s="36">
        <f t="shared" si="0"/>
        <v>0</v>
      </c>
      <c r="C66" s="26">
        <v>4</v>
      </c>
      <c r="D66" s="26">
        <v>10</v>
      </c>
      <c r="E66" s="26">
        <v>15</v>
      </c>
      <c r="F66" s="26"/>
      <c r="G66" s="26"/>
      <c r="H66" s="26"/>
      <c r="I66" s="26"/>
      <c r="J66" s="26"/>
      <c r="K66" s="26">
        <f>5+3</f>
        <v>8</v>
      </c>
      <c r="L66" s="9">
        <f t="shared" si="3"/>
        <v>37</v>
      </c>
      <c r="M66" s="22">
        <v>25</v>
      </c>
      <c r="N66" s="22">
        <v>5</v>
      </c>
      <c r="O66" s="7">
        <f t="shared" si="4"/>
        <v>71</v>
      </c>
      <c r="P66" s="7">
        <f t="shared" si="2"/>
        <v>7</v>
      </c>
      <c r="Q66" s="28"/>
      <c r="R66" s="28">
        <v>8</v>
      </c>
      <c r="S66" s="28"/>
      <c r="T66" s="28"/>
      <c r="U66" s="28"/>
      <c r="V66" s="28"/>
      <c r="W66" s="28"/>
      <c r="X66" s="28"/>
      <c r="Y66" s="28">
        <v>9</v>
      </c>
      <c r="Z66" s="28"/>
      <c r="AA66" s="35"/>
      <c r="AB66" s="35"/>
      <c r="AC66" s="35"/>
      <c r="AD66" s="35"/>
      <c r="AE66" s="35"/>
      <c r="AF66" s="35"/>
      <c r="AG66" s="35"/>
      <c r="AH66" s="32">
        <v>1</v>
      </c>
      <c r="AI66" s="28"/>
      <c r="AJ66" s="28"/>
      <c r="AK66" s="28"/>
      <c r="AL66" s="28"/>
      <c r="AM66" s="28">
        <v>12</v>
      </c>
      <c r="AN66" s="28"/>
      <c r="AO66" s="28">
        <v>12</v>
      </c>
      <c r="AP66" s="28"/>
      <c r="AQ66" s="28"/>
      <c r="AR66" s="28"/>
      <c r="AS66" s="28">
        <v>15</v>
      </c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>
        <v>14</v>
      </c>
      <c r="BE66" s="28"/>
      <c r="BF66" s="28"/>
      <c r="BG66" s="28"/>
      <c r="BH66" s="28"/>
      <c r="BI66" s="40"/>
      <c r="BJ66" s="28"/>
      <c r="BK66" s="28"/>
      <c r="BL66" s="35"/>
      <c r="BM66" s="28"/>
      <c r="BN66" s="35"/>
    </row>
    <row r="67" spans="1:66" s="2" customFormat="1" ht="21.95" customHeight="1" x14ac:dyDescent="0.25">
      <c r="A67" s="8" t="s">
        <v>44</v>
      </c>
      <c r="B67" s="36">
        <f t="shared" si="0"/>
        <v>0</v>
      </c>
      <c r="C67" s="26"/>
      <c r="D67" s="26">
        <v>10</v>
      </c>
      <c r="E67" s="26"/>
      <c r="F67" s="26"/>
      <c r="G67" s="26"/>
      <c r="H67" s="26"/>
      <c r="I67" s="26"/>
      <c r="J67" s="26"/>
      <c r="K67" s="26">
        <f>4+31</f>
        <v>35</v>
      </c>
      <c r="L67" s="9">
        <f t="shared" si="3"/>
        <v>45</v>
      </c>
      <c r="M67" s="22">
        <v>25</v>
      </c>
      <c r="N67" s="22">
        <v>5</v>
      </c>
      <c r="O67" s="7">
        <f t="shared" si="4"/>
        <v>212.75</v>
      </c>
      <c r="P67" s="7">
        <f t="shared" si="2"/>
        <v>15</v>
      </c>
      <c r="Q67" s="28">
        <v>7.6</v>
      </c>
      <c r="R67" s="28"/>
      <c r="S67" s="28">
        <v>21</v>
      </c>
      <c r="T67" s="28"/>
      <c r="U67" s="28">
        <v>12</v>
      </c>
      <c r="V67" s="28"/>
      <c r="W67" s="28"/>
      <c r="X67" s="28"/>
      <c r="Y67" s="28">
        <v>9</v>
      </c>
      <c r="Z67" s="28"/>
      <c r="AA67" s="35"/>
      <c r="AB67" s="35"/>
      <c r="AC67" s="35"/>
      <c r="AD67" s="35">
        <v>11</v>
      </c>
      <c r="AE67" s="35"/>
      <c r="AF67" s="35"/>
      <c r="AG67" s="35">
        <v>10</v>
      </c>
      <c r="AH67" s="32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>
        <v>15</v>
      </c>
      <c r="AT67" s="28"/>
      <c r="AU67" s="28">
        <v>21</v>
      </c>
      <c r="AV67" s="28"/>
      <c r="AW67" s="28"/>
      <c r="AX67" s="28"/>
      <c r="AY67" s="28">
        <v>12</v>
      </c>
      <c r="AZ67" s="28"/>
      <c r="BA67" s="28"/>
      <c r="BB67" s="28"/>
      <c r="BC67" s="28"/>
      <c r="BD67" s="28">
        <v>14</v>
      </c>
      <c r="BE67" s="28"/>
      <c r="BF67" s="28"/>
      <c r="BG67" s="28">
        <v>16</v>
      </c>
      <c r="BH67" s="28">
        <v>25</v>
      </c>
      <c r="BI67" s="40"/>
      <c r="BJ67" s="9">
        <v>8.4</v>
      </c>
      <c r="BK67" s="28">
        <v>10</v>
      </c>
      <c r="BL67" s="35"/>
      <c r="BM67" s="28"/>
      <c r="BN67" s="35">
        <v>20.75</v>
      </c>
    </row>
    <row r="68" spans="1:66" s="2" customFormat="1" ht="21.95" customHeight="1" x14ac:dyDescent="0.25">
      <c r="A68" s="8" t="s">
        <v>45</v>
      </c>
      <c r="B68" s="36">
        <f t="shared" si="0"/>
        <v>0</v>
      </c>
      <c r="C68" s="26"/>
      <c r="D68" s="26">
        <v>10</v>
      </c>
      <c r="E68" s="26">
        <v>12</v>
      </c>
      <c r="F68" s="26"/>
      <c r="G68" s="26"/>
      <c r="H68" s="26"/>
      <c r="I68" s="26"/>
      <c r="J68" s="26"/>
      <c r="K68" s="26">
        <v>19</v>
      </c>
      <c r="L68" s="9">
        <f t="shared" si="3"/>
        <v>41</v>
      </c>
      <c r="M68" s="22">
        <v>25</v>
      </c>
      <c r="N68" s="22">
        <v>10</v>
      </c>
      <c r="O68" s="7">
        <f t="shared" si="4"/>
        <v>51</v>
      </c>
      <c r="P68" s="7">
        <f t="shared" si="2"/>
        <v>6</v>
      </c>
      <c r="Q68" s="28"/>
      <c r="R68" s="28">
        <v>8</v>
      </c>
      <c r="S68" s="28"/>
      <c r="T68" s="28"/>
      <c r="U68" s="28"/>
      <c r="V68" s="28"/>
      <c r="W68" s="28"/>
      <c r="X68" s="28">
        <v>9</v>
      </c>
      <c r="Y68" s="28">
        <v>9</v>
      </c>
      <c r="Z68" s="28"/>
      <c r="AA68" s="35">
        <v>5</v>
      </c>
      <c r="AB68" s="35"/>
      <c r="AC68" s="35"/>
      <c r="AD68" s="35"/>
      <c r="AE68" s="35"/>
      <c r="AF68" s="35"/>
      <c r="AG68" s="35"/>
      <c r="AH68" s="32"/>
      <c r="AI68" s="28"/>
      <c r="AJ68" s="28"/>
      <c r="AK68" s="28">
        <v>10</v>
      </c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>
        <v>10</v>
      </c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40"/>
      <c r="BJ68" s="28"/>
      <c r="BK68" s="28"/>
      <c r="BL68" s="35"/>
      <c r="BM68" s="28"/>
      <c r="BN68" s="35"/>
    </row>
    <row r="69" spans="1:66" s="2" customFormat="1" ht="21.95" customHeight="1" x14ac:dyDescent="0.25">
      <c r="A69" s="8" t="s">
        <v>103</v>
      </c>
      <c r="B69" s="36">
        <f t="shared" ref="B69:B88" si="5">L69-C69-K69-E69-G69-H69-D69-J69-F69-I69</f>
        <v>25</v>
      </c>
      <c r="C69" s="26"/>
      <c r="D69" s="26"/>
      <c r="E69" s="26"/>
      <c r="F69" s="26"/>
      <c r="G69" s="26"/>
      <c r="H69" s="26"/>
      <c r="I69" s="26"/>
      <c r="J69" s="26"/>
      <c r="K69" s="26"/>
      <c r="L69" s="9">
        <f t="shared" si="3"/>
        <v>25</v>
      </c>
      <c r="M69" s="22">
        <v>25</v>
      </c>
      <c r="N69" s="22"/>
      <c r="O69" s="7">
        <f t="shared" si="4"/>
        <v>0</v>
      </c>
      <c r="P69" s="7">
        <f t="shared" si="2"/>
        <v>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5"/>
      <c r="AB69" s="35"/>
      <c r="AC69" s="35"/>
      <c r="AD69" s="35"/>
      <c r="AE69" s="35"/>
      <c r="AF69" s="35"/>
      <c r="AG69" s="35"/>
      <c r="AH69" s="32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40"/>
      <c r="BJ69" s="28"/>
      <c r="BK69" s="28"/>
      <c r="BL69" s="35"/>
      <c r="BM69" s="28"/>
      <c r="BN69" s="35"/>
    </row>
    <row r="70" spans="1:66" s="2" customFormat="1" ht="21.95" customHeight="1" x14ac:dyDescent="0.25">
      <c r="A70" s="8" t="s">
        <v>57</v>
      </c>
      <c r="B70" s="36">
        <f t="shared" si="5"/>
        <v>0</v>
      </c>
      <c r="C70" s="26"/>
      <c r="D70" s="26">
        <v>10</v>
      </c>
      <c r="E70" s="26">
        <v>10</v>
      </c>
      <c r="F70" s="26"/>
      <c r="G70" s="26">
        <v>10</v>
      </c>
      <c r="H70" s="26"/>
      <c r="I70" s="26"/>
      <c r="J70" s="26">
        <v>7</v>
      </c>
      <c r="K70" s="26">
        <v>1</v>
      </c>
      <c r="L70" s="9">
        <f t="shared" ref="L70:L88" si="6">SUM(P70+N70+M70)</f>
        <v>38</v>
      </c>
      <c r="M70" s="22">
        <v>25</v>
      </c>
      <c r="N70" s="22">
        <v>5</v>
      </c>
      <c r="O70" s="7">
        <f t="shared" si="4"/>
        <v>119</v>
      </c>
      <c r="P70" s="7">
        <f t="shared" ref="P70:P88" si="7">COUNT(Q70:BO70)</f>
        <v>8</v>
      </c>
      <c r="Q70" s="28"/>
      <c r="R70" s="28">
        <v>8</v>
      </c>
      <c r="S70" s="28"/>
      <c r="T70" s="28"/>
      <c r="U70" s="28"/>
      <c r="V70" s="28">
        <v>42</v>
      </c>
      <c r="W70" s="28"/>
      <c r="X70" s="28"/>
      <c r="Y70" s="28">
        <v>9</v>
      </c>
      <c r="Z70" s="28"/>
      <c r="AA70" s="35"/>
      <c r="AB70" s="35"/>
      <c r="AC70" s="35"/>
      <c r="AD70" s="35"/>
      <c r="AE70" s="35"/>
      <c r="AF70" s="35"/>
      <c r="AG70" s="35"/>
      <c r="AH70" s="32"/>
      <c r="AI70" s="28"/>
      <c r="AJ70" s="28"/>
      <c r="AK70" s="28">
        <v>10</v>
      </c>
      <c r="AL70" s="28"/>
      <c r="AM70" s="28">
        <v>12</v>
      </c>
      <c r="AN70" s="28"/>
      <c r="AO70" s="28">
        <v>12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>
        <v>16</v>
      </c>
      <c r="BB70" s="28"/>
      <c r="BC70" s="28"/>
      <c r="BD70" s="28"/>
      <c r="BE70" s="28"/>
      <c r="BF70" s="28">
        <v>10</v>
      </c>
      <c r="BG70" s="28"/>
      <c r="BH70" s="28"/>
      <c r="BI70" s="40"/>
      <c r="BJ70" s="28"/>
      <c r="BK70" s="28"/>
      <c r="BL70" s="35"/>
      <c r="BM70" s="28"/>
      <c r="BN70" s="35"/>
    </row>
    <row r="71" spans="1:66" s="2" customFormat="1" ht="21.95" customHeight="1" x14ac:dyDescent="0.25">
      <c r="A71" s="8" t="s">
        <v>58</v>
      </c>
      <c r="B71" s="36">
        <f t="shared" si="5"/>
        <v>0</v>
      </c>
      <c r="C71" s="26"/>
      <c r="D71" s="26"/>
      <c r="E71" s="26"/>
      <c r="F71" s="26"/>
      <c r="G71" s="26"/>
      <c r="H71" s="26"/>
      <c r="I71" s="26"/>
      <c r="J71" s="26"/>
      <c r="K71" s="26"/>
      <c r="L71" s="9">
        <f t="shared" si="6"/>
        <v>0</v>
      </c>
      <c r="M71" s="22"/>
      <c r="N71" s="22"/>
      <c r="O71" s="7">
        <f t="shared" si="4"/>
        <v>0</v>
      </c>
      <c r="P71" s="7">
        <f t="shared" si="7"/>
        <v>0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5"/>
      <c r="AB71" s="35"/>
      <c r="AC71" s="35"/>
      <c r="AD71" s="35"/>
      <c r="AE71" s="35"/>
      <c r="AF71" s="35"/>
      <c r="AG71" s="35"/>
      <c r="AH71" s="32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40"/>
      <c r="BJ71" s="28"/>
      <c r="BK71" s="28"/>
      <c r="BL71" s="35"/>
      <c r="BM71" s="28"/>
      <c r="BN71" s="35"/>
    </row>
    <row r="72" spans="1:66" s="2" customFormat="1" ht="21.95" customHeight="1" x14ac:dyDescent="0.25">
      <c r="A72" s="8" t="s">
        <v>59</v>
      </c>
      <c r="B72" s="36">
        <f t="shared" si="5"/>
        <v>30</v>
      </c>
      <c r="C72" s="26"/>
      <c r="D72" s="26"/>
      <c r="E72" s="26"/>
      <c r="F72" s="26"/>
      <c r="G72" s="26"/>
      <c r="H72" s="26"/>
      <c r="I72" s="26"/>
      <c r="J72" s="26"/>
      <c r="K72" s="26"/>
      <c r="L72" s="9">
        <f t="shared" si="6"/>
        <v>30</v>
      </c>
      <c r="M72" s="22">
        <v>25</v>
      </c>
      <c r="N72" s="22">
        <v>5</v>
      </c>
      <c r="O72" s="7">
        <f t="shared" si="4"/>
        <v>0</v>
      </c>
      <c r="P72" s="7">
        <f t="shared" si="7"/>
        <v>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5"/>
      <c r="AB72" s="35"/>
      <c r="AC72" s="35"/>
      <c r="AD72" s="35"/>
      <c r="AE72" s="35"/>
      <c r="AF72" s="35"/>
      <c r="AG72" s="35"/>
      <c r="AH72" s="32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40"/>
      <c r="BJ72" s="28"/>
      <c r="BK72" s="28"/>
      <c r="BL72" s="35"/>
      <c r="BM72" s="28"/>
      <c r="BN72" s="35"/>
    </row>
    <row r="73" spans="1:66" s="2" customFormat="1" ht="21.95" customHeight="1" x14ac:dyDescent="0.25">
      <c r="A73" s="8" t="s">
        <v>56</v>
      </c>
      <c r="B73" s="36">
        <f t="shared" si="5"/>
        <v>0</v>
      </c>
      <c r="C73" s="26"/>
      <c r="D73" s="26">
        <v>5</v>
      </c>
      <c r="E73" s="26"/>
      <c r="F73" s="26"/>
      <c r="G73" s="26"/>
      <c r="H73" s="26"/>
      <c r="I73" s="26"/>
      <c r="J73" s="26"/>
      <c r="K73" s="26"/>
      <c r="L73" s="9">
        <f t="shared" si="6"/>
        <v>5</v>
      </c>
      <c r="M73" s="22"/>
      <c r="N73" s="22">
        <v>5</v>
      </c>
      <c r="O73" s="7">
        <f t="shared" si="4"/>
        <v>0</v>
      </c>
      <c r="P73" s="7">
        <f t="shared" si="7"/>
        <v>0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5"/>
      <c r="AB73" s="35"/>
      <c r="AC73" s="35"/>
      <c r="AD73" s="35"/>
      <c r="AE73" s="35"/>
      <c r="AF73" s="35"/>
      <c r="AG73" s="35"/>
      <c r="AH73" s="32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40"/>
      <c r="BJ73" s="28"/>
      <c r="BK73" s="28"/>
      <c r="BL73" s="35"/>
      <c r="BM73" s="28"/>
      <c r="BN73" s="35"/>
    </row>
    <row r="74" spans="1:66" s="2" customFormat="1" ht="21.95" customHeight="1" x14ac:dyDescent="0.25">
      <c r="A74" s="8" t="s">
        <v>53</v>
      </c>
      <c r="B74" s="36">
        <f t="shared" si="5"/>
        <v>0</v>
      </c>
      <c r="C74" s="26"/>
      <c r="D74" s="26">
        <v>10</v>
      </c>
      <c r="E74" s="26"/>
      <c r="F74" s="26"/>
      <c r="G74" s="26"/>
      <c r="H74" s="26"/>
      <c r="I74" s="26"/>
      <c r="J74" s="26"/>
      <c r="K74" s="26">
        <v>23</v>
      </c>
      <c r="L74" s="9">
        <f t="shared" si="6"/>
        <v>33</v>
      </c>
      <c r="M74" s="22"/>
      <c r="N74" s="22">
        <v>10</v>
      </c>
      <c r="O74" s="7">
        <f t="shared" si="4"/>
        <v>297.75</v>
      </c>
      <c r="P74" s="7">
        <f t="shared" si="7"/>
        <v>23</v>
      </c>
      <c r="Q74" s="28">
        <v>7.6</v>
      </c>
      <c r="R74" s="28"/>
      <c r="S74" s="28">
        <v>21</v>
      </c>
      <c r="T74" s="28"/>
      <c r="U74" s="28">
        <v>12</v>
      </c>
      <c r="V74" s="28"/>
      <c r="W74" s="28"/>
      <c r="X74" s="28"/>
      <c r="Y74" s="28">
        <v>9</v>
      </c>
      <c r="Z74" s="28"/>
      <c r="AA74" s="35"/>
      <c r="AB74" s="35"/>
      <c r="AC74" s="35"/>
      <c r="AD74" s="35">
        <v>11</v>
      </c>
      <c r="AE74" s="35"/>
      <c r="AF74" s="35"/>
      <c r="AG74" s="35">
        <v>10</v>
      </c>
      <c r="AH74" s="32">
        <v>1</v>
      </c>
      <c r="AI74" s="28">
        <v>12</v>
      </c>
      <c r="AJ74" s="28"/>
      <c r="AK74" s="28">
        <v>10</v>
      </c>
      <c r="AL74" s="28"/>
      <c r="AM74" s="28">
        <v>12</v>
      </c>
      <c r="AN74" s="28"/>
      <c r="AO74" s="28">
        <v>12</v>
      </c>
      <c r="AP74" s="28"/>
      <c r="AQ74" s="28"/>
      <c r="AR74" s="28"/>
      <c r="AS74" s="28">
        <v>15</v>
      </c>
      <c r="AT74" s="28"/>
      <c r="AU74" s="28">
        <v>21</v>
      </c>
      <c r="AV74" s="28"/>
      <c r="AW74" s="28"/>
      <c r="AX74" s="28"/>
      <c r="AY74" s="28">
        <v>12</v>
      </c>
      <c r="AZ74" s="28"/>
      <c r="BA74" s="28">
        <v>16</v>
      </c>
      <c r="BB74" s="28"/>
      <c r="BC74" s="28">
        <v>21</v>
      </c>
      <c r="BD74" s="28">
        <v>14</v>
      </c>
      <c r="BE74" s="28"/>
      <c r="BF74" s="28"/>
      <c r="BG74" s="28">
        <v>16</v>
      </c>
      <c r="BH74" s="28">
        <v>25</v>
      </c>
      <c r="BI74" s="39">
        <v>1</v>
      </c>
      <c r="BJ74" s="9">
        <v>8.4</v>
      </c>
      <c r="BK74" s="28">
        <v>10</v>
      </c>
      <c r="BL74" s="35"/>
      <c r="BM74" s="28"/>
      <c r="BN74" s="35">
        <v>20.75</v>
      </c>
    </row>
    <row r="75" spans="1:66" s="2" customFormat="1" ht="21.95" customHeight="1" x14ac:dyDescent="0.25">
      <c r="A75" s="8" t="s">
        <v>55</v>
      </c>
      <c r="B75" s="36">
        <f t="shared" si="5"/>
        <v>19</v>
      </c>
      <c r="C75" s="26"/>
      <c r="D75" s="26"/>
      <c r="E75" s="26">
        <v>13</v>
      </c>
      <c r="F75" s="26"/>
      <c r="G75" s="26"/>
      <c r="H75" s="26"/>
      <c r="I75" s="26"/>
      <c r="J75" s="26"/>
      <c r="K75" s="26"/>
      <c r="L75" s="9">
        <f t="shared" si="6"/>
        <v>32</v>
      </c>
      <c r="M75" s="22">
        <v>25</v>
      </c>
      <c r="N75" s="22">
        <v>5</v>
      </c>
      <c r="O75" s="7">
        <f t="shared" si="4"/>
        <v>17</v>
      </c>
      <c r="P75" s="7">
        <f t="shared" si="7"/>
        <v>2</v>
      </c>
      <c r="Q75" s="28"/>
      <c r="R75" s="28">
        <v>8</v>
      </c>
      <c r="S75" s="28"/>
      <c r="T75" s="28"/>
      <c r="U75" s="28"/>
      <c r="V75" s="28"/>
      <c r="W75" s="28"/>
      <c r="X75" s="28">
        <v>9</v>
      </c>
      <c r="Y75" s="28"/>
      <c r="Z75" s="28"/>
      <c r="AA75" s="35"/>
      <c r="AB75" s="35"/>
      <c r="AC75" s="35"/>
      <c r="AD75" s="35"/>
      <c r="AE75" s="35"/>
      <c r="AF75" s="35"/>
      <c r="AG75" s="35"/>
      <c r="AH75" s="32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40"/>
      <c r="BJ75" s="28"/>
      <c r="BK75" s="28"/>
      <c r="BL75" s="35"/>
      <c r="BM75" s="28"/>
      <c r="BN75" s="35"/>
    </row>
    <row r="76" spans="1:66" s="2" customFormat="1" ht="21.95" customHeight="1" x14ac:dyDescent="0.25">
      <c r="A76" s="8" t="s">
        <v>61</v>
      </c>
      <c r="B76" s="36">
        <f t="shared" si="5"/>
        <v>0</v>
      </c>
      <c r="C76" s="26"/>
      <c r="D76" s="26">
        <v>10</v>
      </c>
      <c r="E76" s="26"/>
      <c r="F76" s="26"/>
      <c r="G76" s="26"/>
      <c r="H76" s="26"/>
      <c r="I76" s="26"/>
      <c r="J76" s="26"/>
      <c r="K76" s="26">
        <v>17</v>
      </c>
      <c r="L76" s="9">
        <f t="shared" si="6"/>
        <v>27</v>
      </c>
      <c r="M76" s="22">
        <v>25</v>
      </c>
      <c r="N76" s="22"/>
      <c r="O76" s="7">
        <f t="shared" si="4"/>
        <v>24</v>
      </c>
      <c r="P76" s="7">
        <f t="shared" si="7"/>
        <v>2</v>
      </c>
      <c r="Q76" s="28"/>
      <c r="R76" s="28"/>
      <c r="S76" s="28"/>
      <c r="T76" s="28"/>
      <c r="U76" s="28"/>
      <c r="V76" s="28"/>
      <c r="W76" s="28"/>
      <c r="X76" s="28">
        <v>9</v>
      </c>
      <c r="Y76" s="28"/>
      <c r="Z76" s="28"/>
      <c r="AA76" s="35"/>
      <c r="AB76" s="35"/>
      <c r="AC76" s="35"/>
      <c r="AD76" s="35"/>
      <c r="AE76" s="35"/>
      <c r="AF76" s="35"/>
      <c r="AG76" s="35"/>
      <c r="AH76" s="32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>
        <v>15</v>
      </c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40"/>
      <c r="BJ76" s="28"/>
      <c r="BK76" s="28"/>
      <c r="BL76" s="35"/>
      <c r="BM76" s="28"/>
      <c r="BN76" s="35"/>
    </row>
    <row r="77" spans="1:66" s="2" customFormat="1" ht="21.95" customHeight="1" x14ac:dyDescent="0.25">
      <c r="A77" s="8" t="s">
        <v>60</v>
      </c>
      <c r="B77" s="36">
        <f t="shared" si="5"/>
        <v>30</v>
      </c>
      <c r="C77" s="26"/>
      <c r="D77" s="26"/>
      <c r="E77" s="26"/>
      <c r="F77" s="26"/>
      <c r="G77" s="26"/>
      <c r="H77" s="26"/>
      <c r="I77" s="26"/>
      <c r="J77" s="26"/>
      <c r="K77" s="26"/>
      <c r="L77" s="9">
        <f t="shared" si="6"/>
        <v>30</v>
      </c>
      <c r="M77" s="22">
        <v>25</v>
      </c>
      <c r="N77" s="22">
        <v>5</v>
      </c>
      <c r="O77" s="7">
        <f t="shared" si="4"/>
        <v>0</v>
      </c>
      <c r="P77" s="7">
        <f t="shared" si="7"/>
        <v>0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5"/>
      <c r="AB77" s="35"/>
      <c r="AC77" s="35"/>
      <c r="AD77" s="35"/>
      <c r="AE77" s="35"/>
      <c r="AF77" s="35"/>
      <c r="AG77" s="35"/>
      <c r="AH77" s="32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40"/>
      <c r="BJ77" s="28"/>
      <c r="BK77" s="28"/>
      <c r="BL77" s="35"/>
      <c r="BM77" s="28"/>
      <c r="BN77" s="35"/>
    </row>
    <row r="78" spans="1:66" s="2" customFormat="1" ht="21.95" customHeight="1" x14ac:dyDescent="0.25">
      <c r="A78" s="8" t="s">
        <v>54</v>
      </c>
      <c r="B78" s="36">
        <f t="shared" si="5"/>
        <v>3</v>
      </c>
      <c r="C78" s="26">
        <v>5</v>
      </c>
      <c r="D78" s="26">
        <v>10</v>
      </c>
      <c r="E78" s="26"/>
      <c r="F78" s="26"/>
      <c r="G78" s="26"/>
      <c r="H78" s="26">
        <v>5</v>
      </c>
      <c r="I78" s="26">
        <v>5</v>
      </c>
      <c r="J78" s="26">
        <v>7</v>
      </c>
      <c r="K78" s="26"/>
      <c r="L78" s="9">
        <f t="shared" si="6"/>
        <v>35</v>
      </c>
      <c r="M78" s="22">
        <v>25</v>
      </c>
      <c r="N78" s="22">
        <v>10</v>
      </c>
      <c r="O78" s="7">
        <f t="shared" si="4"/>
        <v>0</v>
      </c>
      <c r="P78" s="7">
        <f t="shared" si="7"/>
        <v>0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5"/>
      <c r="AB78" s="35"/>
      <c r="AC78" s="35"/>
      <c r="AD78" s="35"/>
      <c r="AE78" s="35"/>
      <c r="AF78" s="35"/>
      <c r="AG78" s="35"/>
      <c r="AH78" s="32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40"/>
      <c r="BJ78" s="28"/>
      <c r="BK78" s="28"/>
      <c r="BL78" s="35"/>
      <c r="BM78" s="28"/>
      <c r="BN78" s="35"/>
    </row>
    <row r="79" spans="1:66" s="13" customFormat="1" ht="21.95" customHeight="1" x14ac:dyDescent="0.25">
      <c r="A79" s="8" t="s">
        <v>52</v>
      </c>
      <c r="B79" s="36">
        <f t="shared" si="5"/>
        <v>15</v>
      </c>
      <c r="C79" s="26"/>
      <c r="D79" s="26">
        <v>10</v>
      </c>
      <c r="E79" s="26">
        <v>8</v>
      </c>
      <c r="F79" s="26"/>
      <c r="G79" s="26"/>
      <c r="H79" s="26"/>
      <c r="I79" s="26"/>
      <c r="J79" s="26"/>
      <c r="K79" s="26"/>
      <c r="L79" s="9">
        <f t="shared" si="6"/>
        <v>33</v>
      </c>
      <c r="M79" s="22">
        <v>25</v>
      </c>
      <c r="N79" s="22">
        <v>5</v>
      </c>
      <c r="O79" s="7">
        <f t="shared" si="4"/>
        <v>22</v>
      </c>
      <c r="P79" s="7">
        <f t="shared" si="7"/>
        <v>3</v>
      </c>
      <c r="Q79" s="9"/>
      <c r="R79" s="9"/>
      <c r="S79" s="9"/>
      <c r="T79" s="9"/>
      <c r="U79" s="9"/>
      <c r="V79" s="9"/>
      <c r="W79" s="9">
        <v>5</v>
      </c>
      <c r="X79" s="9"/>
      <c r="Y79" s="9"/>
      <c r="Z79" s="9"/>
      <c r="AA79" s="14"/>
      <c r="AB79" s="14"/>
      <c r="AC79" s="14"/>
      <c r="AD79" s="14"/>
      <c r="AE79" s="14"/>
      <c r="AF79" s="14"/>
      <c r="AG79" s="14"/>
      <c r="AH79" s="32">
        <v>1</v>
      </c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>
        <v>16</v>
      </c>
      <c r="BB79" s="9"/>
      <c r="BC79" s="9"/>
      <c r="BD79" s="9"/>
      <c r="BE79" s="9"/>
      <c r="BF79" s="9"/>
      <c r="BG79" s="9"/>
      <c r="BH79" s="9"/>
      <c r="BI79" s="41"/>
      <c r="BJ79" s="9"/>
      <c r="BK79" s="9"/>
      <c r="BL79" s="14"/>
      <c r="BM79" s="9"/>
      <c r="BN79" s="14"/>
    </row>
    <row r="80" spans="1:66" s="2" customFormat="1" ht="21.95" customHeight="1" x14ac:dyDescent="0.25">
      <c r="A80" s="8" t="s">
        <v>51</v>
      </c>
      <c r="B80" s="36">
        <f t="shared" si="5"/>
        <v>15</v>
      </c>
      <c r="C80" s="26"/>
      <c r="D80" s="26"/>
      <c r="E80" s="26">
        <v>10</v>
      </c>
      <c r="F80" s="26"/>
      <c r="G80" s="26"/>
      <c r="H80" s="26"/>
      <c r="I80" s="26"/>
      <c r="J80" s="26"/>
      <c r="K80" s="26"/>
      <c r="L80" s="9">
        <f t="shared" si="6"/>
        <v>25</v>
      </c>
      <c r="M80" s="22">
        <v>25</v>
      </c>
      <c r="N80" s="22"/>
      <c r="O80" s="7">
        <f t="shared" si="4"/>
        <v>0</v>
      </c>
      <c r="P80" s="7">
        <f t="shared" si="7"/>
        <v>0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5"/>
      <c r="AB80" s="35"/>
      <c r="AC80" s="35"/>
      <c r="AD80" s="35"/>
      <c r="AE80" s="35"/>
      <c r="AF80" s="35"/>
      <c r="AG80" s="35"/>
      <c r="AH80" s="32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40"/>
      <c r="BJ80" s="28"/>
      <c r="BK80" s="28"/>
      <c r="BL80" s="35"/>
      <c r="BM80" s="28"/>
      <c r="BN80" s="35"/>
    </row>
    <row r="81" spans="1:66" s="2" customFormat="1" ht="21.95" customHeight="1" x14ac:dyDescent="0.25">
      <c r="A81" s="8" t="s">
        <v>111</v>
      </c>
      <c r="B81" s="36">
        <f t="shared" si="5"/>
        <v>0</v>
      </c>
      <c r="C81" s="26"/>
      <c r="D81" s="26"/>
      <c r="E81" s="26"/>
      <c r="F81" s="26"/>
      <c r="G81" s="26"/>
      <c r="H81" s="26"/>
      <c r="I81" s="26"/>
      <c r="J81" s="26"/>
      <c r="K81" s="26"/>
      <c r="L81" s="9">
        <f t="shared" si="6"/>
        <v>0</v>
      </c>
      <c r="M81" s="22"/>
      <c r="N81" s="22"/>
      <c r="O81" s="7">
        <f t="shared" si="4"/>
        <v>0</v>
      </c>
      <c r="P81" s="7">
        <f t="shared" si="7"/>
        <v>0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5"/>
      <c r="AB81" s="35"/>
      <c r="AC81" s="35"/>
      <c r="AD81" s="35"/>
      <c r="AE81" s="35"/>
      <c r="AF81" s="35"/>
      <c r="AG81" s="35"/>
      <c r="AH81" s="32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40"/>
      <c r="BJ81" s="28"/>
      <c r="BK81" s="28"/>
      <c r="BL81" s="35"/>
      <c r="BM81" s="28"/>
      <c r="BN81" s="35"/>
    </row>
    <row r="82" spans="1:66" s="2" customFormat="1" ht="21.95" customHeight="1" x14ac:dyDescent="0.25">
      <c r="A82" s="8" t="s">
        <v>66</v>
      </c>
      <c r="B82" s="36">
        <f t="shared" si="5"/>
        <v>0</v>
      </c>
      <c r="C82" s="26"/>
      <c r="D82" s="26"/>
      <c r="E82" s="26"/>
      <c r="F82" s="26"/>
      <c r="G82" s="26"/>
      <c r="H82" s="26"/>
      <c r="I82" s="26"/>
      <c r="J82" s="26"/>
      <c r="K82" s="26">
        <v>25</v>
      </c>
      <c r="L82" s="9">
        <f t="shared" si="6"/>
        <v>25</v>
      </c>
      <c r="M82" s="22">
        <v>25</v>
      </c>
      <c r="N82" s="22"/>
      <c r="O82" s="7">
        <f t="shared" si="4"/>
        <v>0</v>
      </c>
      <c r="P82" s="7">
        <f t="shared" si="7"/>
        <v>0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5"/>
      <c r="AB82" s="35"/>
      <c r="AC82" s="35"/>
      <c r="AD82" s="35"/>
      <c r="AE82" s="35"/>
      <c r="AF82" s="35"/>
      <c r="AG82" s="35"/>
      <c r="AH82" s="32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40"/>
      <c r="BJ82" s="28"/>
      <c r="BK82" s="28"/>
      <c r="BL82" s="35"/>
      <c r="BM82" s="28"/>
      <c r="BN82" s="35"/>
    </row>
    <row r="83" spans="1:66" s="2" customFormat="1" ht="21.95" customHeight="1" x14ac:dyDescent="0.25">
      <c r="A83" s="8" t="s">
        <v>50</v>
      </c>
      <c r="B83" s="36">
        <f t="shared" si="5"/>
        <v>3</v>
      </c>
      <c r="C83" s="26"/>
      <c r="D83" s="26"/>
      <c r="E83" s="26">
        <v>10</v>
      </c>
      <c r="F83" s="26"/>
      <c r="G83" s="26"/>
      <c r="H83" s="26"/>
      <c r="I83" s="26"/>
      <c r="J83" s="26">
        <v>17</v>
      </c>
      <c r="K83" s="26"/>
      <c r="L83" s="9">
        <f t="shared" si="6"/>
        <v>30</v>
      </c>
      <c r="M83" s="22">
        <v>25</v>
      </c>
      <c r="N83" s="22">
        <v>5</v>
      </c>
      <c r="O83" s="7">
        <f t="shared" si="4"/>
        <v>0</v>
      </c>
      <c r="P83" s="7">
        <f t="shared" si="7"/>
        <v>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5"/>
      <c r="AB83" s="35"/>
      <c r="AC83" s="35"/>
      <c r="AD83" s="35"/>
      <c r="AE83" s="35"/>
      <c r="AF83" s="35"/>
      <c r="AG83" s="35"/>
      <c r="AH83" s="32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40"/>
      <c r="BJ83" s="28"/>
      <c r="BK83" s="28"/>
      <c r="BL83" s="35"/>
      <c r="BM83" s="28"/>
      <c r="BN83" s="35"/>
    </row>
    <row r="84" spans="1:66" s="2" customFormat="1" ht="21.95" customHeight="1" x14ac:dyDescent="0.25">
      <c r="A84" s="8" t="s">
        <v>49</v>
      </c>
      <c r="B84" s="36">
        <f t="shared" si="5"/>
        <v>0</v>
      </c>
      <c r="C84" s="26"/>
      <c r="D84" s="26"/>
      <c r="E84" s="26"/>
      <c r="F84" s="26"/>
      <c r="G84" s="26"/>
      <c r="H84" s="26"/>
      <c r="I84" s="26"/>
      <c r="J84" s="26"/>
      <c r="K84" s="26"/>
      <c r="L84" s="9">
        <f t="shared" si="6"/>
        <v>0</v>
      </c>
      <c r="M84" s="22"/>
      <c r="N84" s="22"/>
      <c r="O84" s="7">
        <f t="shared" si="4"/>
        <v>0</v>
      </c>
      <c r="P84" s="7">
        <f t="shared" si="7"/>
        <v>0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5"/>
      <c r="AB84" s="35"/>
      <c r="AC84" s="35"/>
      <c r="AD84" s="35"/>
      <c r="AE84" s="35"/>
      <c r="AF84" s="35"/>
      <c r="AG84" s="35"/>
      <c r="AH84" s="32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40"/>
      <c r="BJ84" s="28"/>
      <c r="BK84" s="28"/>
      <c r="BL84" s="35"/>
      <c r="BM84" s="28"/>
      <c r="BN84" s="35"/>
    </row>
    <row r="85" spans="1:66" s="2" customFormat="1" ht="21.95" customHeight="1" x14ac:dyDescent="0.25">
      <c r="A85" s="8" t="s">
        <v>112</v>
      </c>
      <c r="B85" s="36">
        <f t="shared" si="5"/>
        <v>0</v>
      </c>
      <c r="C85" s="26"/>
      <c r="D85" s="26"/>
      <c r="E85" s="26"/>
      <c r="F85" s="26"/>
      <c r="G85" s="26"/>
      <c r="H85" s="26"/>
      <c r="I85" s="26"/>
      <c r="J85" s="26"/>
      <c r="K85" s="26"/>
      <c r="L85" s="9">
        <f t="shared" si="6"/>
        <v>0</v>
      </c>
      <c r="M85" s="22"/>
      <c r="N85" s="22"/>
      <c r="O85" s="7">
        <f t="shared" si="4"/>
        <v>0</v>
      </c>
      <c r="P85" s="7">
        <f t="shared" si="7"/>
        <v>0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5"/>
      <c r="AB85" s="35"/>
      <c r="AC85" s="35"/>
      <c r="AD85" s="35"/>
      <c r="AE85" s="35"/>
      <c r="AF85" s="35"/>
      <c r="AG85" s="35"/>
      <c r="AH85" s="32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40"/>
      <c r="BJ85" s="28"/>
      <c r="BK85" s="28"/>
      <c r="BL85" s="35"/>
      <c r="BM85" s="28"/>
      <c r="BN85" s="35"/>
    </row>
    <row r="86" spans="1:66" s="2" customFormat="1" ht="21.95" customHeight="1" x14ac:dyDescent="0.25">
      <c r="A86" s="8" t="s">
        <v>48</v>
      </c>
      <c r="B86" s="36">
        <f t="shared" si="5"/>
        <v>0</v>
      </c>
      <c r="C86" s="26"/>
      <c r="D86" s="26">
        <v>10</v>
      </c>
      <c r="E86" s="26"/>
      <c r="F86" s="26">
        <v>20</v>
      </c>
      <c r="G86" s="26"/>
      <c r="H86" s="26"/>
      <c r="I86" s="26"/>
      <c r="J86" s="26"/>
      <c r="K86" s="26"/>
      <c r="L86" s="9">
        <f t="shared" si="6"/>
        <v>30</v>
      </c>
      <c r="M86" s="22">
        <v>25</v>
      </c>
      <c r="N86" s="22">
        <v>5</v>
      </c>
      <c r="O86" s="7">
        <f t="shared" si="4"/>
        <v>0</v>
      </c>
      <c r="P86" s="7">
        <f t="shared" si="7"/>
        <v>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5"/>
      <c r="AB86" s="35"/>
      <c r="AC86" s="35"/>
      <c r="AD86" s="35"/>
      <c r="AE86" s="35"/>
      <c r="AF86" s="35"/>
      <c r="AG86" s="35"/>
      <c r="AH86" s="32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40"/>
      <c r="BJ86" s="28"/>
      <c r="BK86" s="28"/>
      <c r="BL86" s="35"/>
      <c r="BM86" s="28"/>
      <c r="BN86" s="35"/>
    </row>
    <row r="87" spans="1:66" s="2" customFormat="1" ht="21.95" customHeight="1" x14ac:dyDescent="0.25">
      <c r="A87" s="8" t="s">
        <v>47</v>
      </c>
      <c r="B87" s="36">
        <f t="shared" si="5"/>
        <v>0</v>
      </c>
      <c r="C87" s="26">
        <v>10</v>
      </c>
      <c r="D87" s="26">
        <v>11</v>
      </c>
      <c r="E87" s="26">
        <v>15</v>
      </c>
      <c r="F87" s="26"/>
      <c r="G87" s="26"/>
      <c r="H87" s="26"/>
      <c r="I87" s="26"/>
      <c r="J87" s="26"/>
      <c r="K87" s="26">
        <v>2</v>
      </c>
      <c r="L87" s="9">
        <f t="shared" si="6"/>
        <v>38</v>
      </c>
      <c r="M87" s="22">
        <v>25</v>
      </c>
      <c r="N87" s="22">
        <v>10</v>
      </c>
      <c r="O87" s="7">
        <f t="shared" si="4"/>
        <v>21</v>
      </c>
      <c r="P87" s="7">
        <f t="shared" si="7"/>
        <v>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5"/>
      <c r="AB87" s="35"/>
      <c r="AC87" s="35"/>
      <c r="AD87" s="35"/>
      <c r="AE87" s="35"/>
      <c r="AF87" s="35"/>
      <c r="AG87" s="35"/>
      <c r="AH87" s="32"/>
      <c r="AI87" s="28"/>
      <c r="AJ87" s="28">
        <v>5</v>
      </c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>
        <v>8</v>
      </c>
      <c r="AY87" s="28"/>
      <c r="AZ87" s="28">
        <v>8</v>
      </c>
      <c r="BA87" s="28"/>
      <c r="BB87" s="28"/>
      <c r="BC87" s="28"/>
      <c r="BD87" s="28"/>
      <c r="BE87" s="28"/>
      <c r="BF87" s="28"/>
      <c r="BG87" s="28"/>
      <c r="BH87" s="28"/>
      <c r="BI87" s="40"/>
      <c r="BJ87" s="28"/>
      <c r="BK87" s="28"/>
      <c r="BL87" s="35"/>
      <c r="BM87" s="28"/>
      <c r="BN87" s="35"/>
    </row>
    <row r="88" spans="1:66" s="2" customFormat="1" ht="21.95" customHeight="1" x14ac:dyDescent="0.25">
      <c r="A88" s="8" t="s">
        <v>46</v>
      </c>
      <c r="B88" s="36">
        <f t="shared" si="5"/>
        <v>0</v>
      </c>
      <c r="C88" s="26"/>
      <c r="D88" s="26"/>
      <c r="E88" s="26"/>
      <c r="F88" s="26"/>
      <c r="G88" s="26"/>
      <c r="H88" s="26"/>
      <c r="I88" s="26"/>
      <c r="J88" s="26"/>
      <c r="K88" s="26">
        <v>32</v>
      </c>
      <c r="L88" s="9">
        <f t="shared" si="6"/>
        <v>32</v>
      </c>
      <c r="M88" s="22">
        <v>25</v>
      </c>
      <c r="N88" s="22">
        <v>5</v>
      </c>
      <c r="O88" s="7">
        <f t="shared" si="4"/>
        <v>9</v>
      </c>
      <c r="P88" s="7">
        <f t="shared" si="7"/>
        <v>2</v>
      </c>
      <c r="Q88" s="28"/>
      <c r="R88" s="28">
        <v>8</v>
      </c>
      <c r="S88" s="28"/>
      <c r="T88" s="28"/>
      <c r="U88" s="28"/>
      <c r="V88" s="28"/>
      <c r="W88" s="28"/>
      <c r="X88" s="28"/>
      <c r="Y88" s="28"/>
      <c r="Z88" s="28"/>
      <c r="AA88" s="35"/>
      <c r="AB88" s="35"/>
      <c r="AC88" s="35"/>
      <c r="AD88" s="35"/>
      <c r="AE88" s="35"/>
      <c r="AF88" s="35"/>
      <c r="AG88" s="35"/>
      <c r="AH88" s="32">
        <v>1</v>
      </c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40"/>
      <c r="BJ88" s="28"/>
      <c r="BK88" s="28"/>
      <c r="BL88" s="35"/>
      <c r="BM88" s="28"/>
      <c r="BN88" s="35"/>
    </row>
    <row r="89" spans="1:66" s="20" customFormat="1" ht="20.100000000000001" customHeight="1" x14ac:dyDescent="0.25">
      <c r="A89" s="1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6"/>
      <c r="M89" s="16"/>
      <c r="N89" s="17"/>
      <c r="O89" s="18"/>
      <c r="P89" s="18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19"/>
      <c r="AB89" s="19"/>
      <c r="AC89" s="19"/>
      <c r="AD89" s="19"/>
      <c r="AE89" s="19"/>
      <c r="AF89" s="19"/>
      <c r="AG89" s="19"/>
      <c r="AH89" s="1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19"/>
      <c r="BM89" s="29"/>
      <c r="BN89" s="19"/>
    </row>
    <row r="90" spans="1:66" s="3" customFormat="1" ht="20.100000000000001" customHeight="1" x14ac:dyDescent="0.25">
      <c r="A90" s="48" t="s">
        <v>1</v>
      </c>
      <c r="B90" s="48">
        <f>SUM(B5:B89)</f>
        <v>444</v>
      </c>
      <c r="C90" s="48">
        <f t="shared" ref="C90:P90" si="8">SUM(C5:C89)</f>
        <v>74</v>
      </c>
      <c r="D90" s="48">
        <f t="shared" ref="D90" si="9">SUM(D5:D89)</f>
        <v>399</v>
      </c>
      <c r="E90" s="48">
        <f>SUM(E5:E89)</f>
        <v>281</v>
      </c>
      <c r="F90" s="44"/>
      <c r="G90" s="48">
        <f>SUM(G5:G89)</f>
        <v>20</v>
      </c>
      <c r="H90" s="48">
        <f>SUM(H5:H89)</f>
        <v>15</v>
      </c>
      <c r="I90" s="44"/>
      <c r="J90" s="48">
        <f>SUM(J5:J89)</f>
        <v>76</v>
      </c>
      <c r="K90" s="48">
        <f t="shared" ref="K90" si="10">SUM(K5:K89)</f>
        <v>737</v>
      </c>
      <c r="L90" s="49">
        <f>SUM(L5:L89)</f>
        <v>2088</v>
      </c>
      <c r="M90" s="49">
        <f t="shared" si="8"/>
        <v>1475</v>
      </c>
      <c r="N90" s="66">
        <f>SUM(N5:N89)</f>
        <v>380</v>
      </c>
      <c r="O90" s="60">
        <f>SUM(O5:O89)</f>
        <v>2764.8</v>
      </c>
      <c r="P90" s="60">
        <f t="shared" si="8"/>
        <v>233</v>
      </c>
      <c r="Q90" s="49">
        <f>COUNT(Q5:Q89)</f>
        <v>3</v>
      </c>
      <c r="R90" s="49">
        <f t="shared" ref="R90:S90" si="11">COUNT(R5:R89)</f>
        <v>15</v>
      </c>
      <c r="S90" s="49">
        <f t="shared" si="11"/>
        <v>6</v>
      </c>
      <c r="T90" s="34">
        <f t="shared" ref="T90:AA90" si="12">COUNT(T5:T89)</f>
        <v>2</v>
      </c>
      <c r="U90" s="34">
        <f t="shared" si="12"/>
        <v>4</v>
      </c>
      <c r="V90" s="49">
        <f t="shared" si="12"/>
        <v>4</v>
      </c>
      <c r="W90" s="34">
        <f t="shared" si="12"/>
        <v>1</v>
      </c>
      <c r="X90" s="34">
        <f t="shared" si="12"/>
        <v>8</v>
      </c>
      <c r="Y90" s="49">
        <f t="shared" si="12"/>
        <v>9</v>
      </c>
      <c r="Z90" s="49">
        <f t="shared" si="12"/>
        <v>2</v>
      </c>
      <c r="AA90" s="49">
        <f t="shared" si="12"/>
        <v>5</v>
      </c>
      <c r="AB90" s="34">
        <f t="shared" ref="AB90:AC90" si="13">COUNT(AB5:AB89)</f>
        <v>1</v>
      </c>
      <c r="AC90" s="34">
        <f t="shared" si="13"/>
        <v>3</v>
      </c>
      <c r="AD90" s="49">
        <f>COUNT(AD5:AD89)</f>
        <v>6</v>
      </c>
      <c r="AE90" s="49">
        <f>COUNT(AE5:AE89)</f>
        <v>1</v>
      </c>
      <c r="AF90" s="49">
        <f>COUNT(AF5:AF89)</f>
        <v>3</v>
      </c>
      <c r="AG90" s="49">
        <f>COUNT(AG5:AG89)</f>
        <v>7</v>
      </c>
      <c r="AH90" s="49">
        <f>COUNT(AH5:AH89)</f>
        <v>16</v>
      </c>
      <c r="AI90" s="49">
        <f t="shared" ref="AI90:BN90" si="14">COUNT(AI5:AI89)</f>
        <v>4</v>
      </c>
      <c r="AJ90" s="34">
        <f t="shared" si="14"/>
        <v>4</v>
      </c>
      <c r="AK90" s="34">
        <f t="shared" si="14"/>
        <v>11</v>
      </c>
      <c r="AL90" s="34">
        <f t="shared" si="14"/>
        <v>5</v>
      </c>
      <c r="AM90" s="34">
        <f t="shared" si="14"/>
        <v>6</v>
      </c>
      <c r="AN90" s="34">
        <f t="shared" si="14"/>
        <v>2</v>
      </c>
      <c r="AO90" s="34">
        <f t="shared" si="14"/>
        <v>5</v>
      </c>
      <c r="AP90" s="49">
        <f t="shared" si="14"/>
        <v>4</v>
      </c>
      <c r="AQ90" s="34">
        <f t="shared" si="14"/>
        <v>1</v>
      </c>
      <c r="AR90" s="34">
        <f t="shared" ref="AR90" si="15">COUNT(AR5:AR89)</f>
        <v>1</v>
      </c>
      <c r="AS90" s="34">
        <f t="shared" ref="AS90" si="16">COUNT(AS5:AS89)</f>
        <v>7</v>
      </c>
      <c r="AT90" s="34">
        <f t="shared" si="14"/>
        <v>1</v>
      </c>
      <c r="AU90" s="34">
        <f t="shared" ref="AU90" si="17">COUNT(AU5:AU89)</f>
        <v>3</v>
      </c>
      <c r="AV90" s="34">
        <f t="shared" ref="AV90" si="18">COUNT(AV5:AV89)</f>
        <v>3</v>
      </c>
      <c r="AW90" s="49">
        <f t="shared" si="14"/>
        <v>2</v>
      </c>
      <c r="AX90" s="34">
        <f t="shared" si="14"/>
        <v>5</v>
      </c>
      <c r="AY90" s="34">
        <f t="shared" si="14"/>
        <v>7</v>
      </c>
      <c r="AZ90" s="34">
        <f t="shared" si="14"/>
        <v>2</v>
      </c>
      <c r="BA90" s="34">
        <f t="shared" si="14"/>
        <v>8</v>
      </c>
      <c r="BB90" s="34">
        <f t="shared" si="14"/>
        <v>1</v>
      </c>
      <c r="BC90" s="34">
        <f t="shared" si="14"/>
        <v>4</v>
      </c>
      <c r="BD90" s="49">
        <f t="shared" si="14"/>
        <v>6</v>
      </c>
      <c r="BE90" s="34">
        <f t="shared" si="14"/>
        <v>3</v>
      </c>
      <c r="BF90" s="34">
        <f t="shared" si="14"/>
        <v>8</v>
      </c>
      <c r="BG90" s="49">
        <f t="shared" si="14"/>
        <v>6</v>
      </c>
      <c r="BH90" s="49">
        <f t="shared" si="14"/>
        <v>10</v>
      </c>
      <c r="BI90" s="49">
        <f>COUNT(BI5:BI89)</f>
        <v>5</v>
      </c>
      <c r="BJ90" s="49">
        <f>COUNT(BJ5:BJ89)</f>
        <v>3</v>
      </c>
      <c r="BK90" s="49">
        <f>COUNT(BK5:BK89)</f>
        <v>2</v>
      </c>
      <c r="BL90" s="49">
        <f t="shared" si="14"/>
        <v>0</v>
      </c>
      <c r="BM90" s="49">
        <f t="shared" si="14"/>
        <v>4</v>
      </c>
      <c r="BN90" s="49">
        <f t="shared" si="14"/>
        <v>4</v>
      </c>
    </row>
    <row r="91" spans="1:66" s="3" customFormat="1" ht="20.100000000000001" customHeight="1" x14ac:dyDescent="0.25">
      <c r="A91" s="68"/>
      <c r="B91" s="48"/>
      <c r="C91" s="48"/>
      <c r="D91" s="48"/>
      <c r="E91" s="48"/>
      <c r="F91" s="44"/>
      <c r="G91" s="48"/>
      <c r="H91" s="48"/>
      <c r="I91" s="44"/>
      <c r="J91" s="48"/>
      <c r="K91" s="48"/>
      <c r="L91" s="49"/>
      <c r="M91" s="54"/>
      <c r="N91" s="67"/>
      <c r="O91" s="61"/>
      <c r="P91" s="61"/>
      <c r="Q91" s="49"/>
      <c r="R91" s="49"/>
      <c r="S91" s="49"/>
      <c r="T91" s="49">
        <f>SUM(T90:U90)</f>
        <v>6</v>
      </c>
      <c r="U91" s="49"/>
      <c r="V91" s="49"/>
      <c r="W91" s="49">
        <f>SUM(W90:X90)</f>
        <v>9</v>
      </c>
      <c r="X91" s="49"/>
      <c r="Y91" s="49"/>
      <c r="Z91" s="49"/>
      <c r="AA91" s="49"/>
      <c r="AB91" s="49">
        <f>SUM(AB90:AC90)</f>
        <v>4</v>
      </c>
      <c r="AC91" s="49"/>
      <c r="AD91" s="49"/>
      <c r="AE91" s="49"/>
      <c r="AF91" s="49"/>
      <c r="AG91" s="49"/>
      <c r="AH91" s="49"/>
      <c r="AI91" s="49"/>
      <c r="AJ91" s="46">
        <f>SUM(AJ90:AK90)</f>
        <v>15</v>
      </c>
      <c r="AK91" s="47"/>
      <c r="AL91" s="46">
        <f>SUM(AL90:AM90)</f>
        <v>11</v>
      </c>
      <c r="AM91" s="47"/>
      <c r="AN91" s="46">
        <f>SUM(AN90:AO90)</f>
        <v>7</v>
      </c>
      <c r="AO91" s="47"/>
      <c r="AP91" s="49"/>
      <c r="AQ91" s="46">
        <f>SUM(AQ90:AS90)</f>
        <v>9</v>
      </c>
      <c r="AR91" s="56"/>
      <c r="AS91" s="47"/>
      <c r="AT91" s="46">
        <f>SUM(AT90:AV90)</f>
        <v>7</v>
      </c>
      <c r="AU91" s="56"/>
      <c r="AV91" s="47"/>
      <c r="AW91" s="49"/>
      <c r="AX91" s="46">
        <f>SUM(AX90:AY90)</f>
        <v>12</v>
      </c>
      <c r="AY91" s="47"/>
      <c r="AZ91" s="46">
        <f>SUM(AZ90:BA90)</f>
        <v>10</v>
      </c>
      <c r="BA91" s="47"/>
      <c r="BB91" s="46">
        <f>SUM(BB90:BC90)</f>
        <v>5</v>
      </c>
      <c r="BC91" s="47"/>
      <c r="BD91" s="49"/>
      <c r="BE91" s="46">
        <f>SUM(BE90:BF90)</f>
        <v>11</v>
      </c>
      <c r="BF91" s="47"/>
      <c r="BG91" s="49"/>
      <c r="BH91" s="49"/>
      <c r="BI91" s="49"/>
      <c r="BJ91" s="49"/>
      <c r="BK91" s="49"/>
      <c r="BL91" s="49"/>
      <c r="BM91" s="49"/>
      <c r="BN91" s="49"/>
    </row>
    <row r="92" spans="1:66" s="10" customFormat="1" ht="20.100000000000001" customHeight="1" x14ac:dyDescent="0.25">
      <c r="A92" s="10" t="s">
        <v>2</v>
      </c>
      <c r="B92" s="10">
        <f t="shared" ref="B92" si="19">COUNTIF(B6:B88,"&lt;&gt;0")</f>
        <v>26</v>
      </c>
      <c r="C92" s="10">
        <f>COUNT(C6:C88)</f>
        <v>8</v>
      </c>
      <c r="D92" s="10">
        <f>COUNT(D6:D88)</f>
        <v>40</v>
      </c>
      <c r="E92" s="10">
        <f t="shared" ref="E92:K92" si="20">COUNT(E6:E88)</f>
        <v>27</v>
      </c>
      <c r="G92" s="10">
        <f t="shared" si="20"/>
        <v>2</v>
      </c>
      <c r="H92" s="10">
        <f t="shared" si="20"/>
        <v>3</v>
      </c>
      <c r="J92" s="10">
        <f t="shared" si="20"/>
        <v>6</v>
      </c>
      <c r="K92" s="10">
        <f t="shared" si="20"/>
        <v>41</v>
      </c>
      <c r="L92" s="10">
        <f>COUNTIF(L6:L88,"&lt;&gt;0")</f>
        <v>70</v>
      </c>
      <c r="M92" s="10">
        <f>COUNT(M6:M88)</f>
        <v>58</v>
      </c>
      <c r="N92" s="10">
        <f>COUNT(N6:N89)</f>
        <v>52</v>
      </c>
      <c r="O92" s="10">
        <f>COUNTIF(O6:O88,"&lt;&gt;0")</f>
        <v>43</v>
      </c>
      <c r="P92" s="10">
        <f>COUNTIF(P6:P88,"&lt;&gt;0")</f>
        <v>43</v>
      </c>
    </row>
    <row r="93" spans="1:66" x14ac:dyDescent="0.25">
      <c r="O93" s="2"/>
    </row>
  </sheetData>
  <mergeCells count="78">
    <mergeCell ref="J3:J4"/>
    <mergeCell ref="J90:J91"/>
    <mergeCell ref="A3:A4"/>
    <mergeCell ref="P90:P91"/>
    <mergeCell ref="L3:L4"/>
    <mergeCell ref="N3:N4"/>
    <mergeCell ref="N90:N91"/>
    <mergeCell ref="A90:A91"/>
    <mergeCell ref="L90:L91"/>
    <mergeCell ref="O90:O91"/>
    <mergeCell ref="P3:P4"/>
    <mergeCell ref="B3:B4"/>
    <mergeCell ref="M3:M4"/>
    <mergeCell ref="B90:B91"/>
    <mergeCell ref="E3:E4"/>
    <mergeCell ref="C90:C91"/>
    <mergeCell ref="K3:K4"/>
    <mergeCell ref="K90:K91"/>
    <mergeCell ref="AB3:AC3"/>
    <mergeCell ref="AB91:AC91"/>
    <mergeCell ref="Q90:Q91"/>
    <mergeCell ref="T3:U3"/>
    <mergeCell ref="W3:X3"/>
    <mergeCell ref="V90:V91"/>
    <mergeCell ref="T91:U91"/>
    <mergeCell ref="W91:X91"/>
    <mergeCell ref="R90:R91"/>
    <mergeCell ref="S90:S91"/>
    <mergeCell ref="C3:C4"/>
    <mergeCell ref="AA90:AA91"/>
    <mergeCell ref="D3:D4"/>
    <mergeCell ref="AX3:AY3"/>
    <mergeCell ref="AX91:AY91"/>
    <mergeCell ref="M90:M91"/>
    <mergeCell ref="AT3:AV3"/>
    <mergeCell ref="AT91:AV91"/>
    <mergeCell ref="AW90:AW91"/>
    <mergeCell ref="AQ3:AS3"/>
    <mergeCell ref="AQ91:AS91"/>
    <mergeCell ref="AN3:AO3"/>
    <mergeCell ref="AN91:AO91"/>
    <mergeCell ref="AL3:AM3"/>
    <mergeCell ref="AP90:AP91"/>
    <mergeCell ref="AJ3:AK3"/>
    <mergeCell ref="BN90:BN91"/>
    <mergeCell ref="BB3:BC3"/>
    <mergeCell ref="BB91:BC91"/>
    <mergeCell ref="BE3:BF3"/>
    <mergeCell ref="BE91:BF91"/>
    <mergeCell ref="BI90:BI91"/>
    <mergeCell ref="BJ90:BJ91"/>
    <mergeCell ref="BK90:BK91"/>
    <mergeCell ref="BL90:BL91"/>
    <mergeCell ref="BM90:BM91"/>
    <mergeCell ref="BD90:BD91"/>
    <mergeCell ref="BG90:BG91"/>
    <mergeCell ref="BH90:BH91"/>
    <mergeCell ref="Z90:Z91"/>
    <mergeCell ref="Y90:Y91"/>
    <mergeCell ref="AZ3:BA3"/>
    <mergeCell ref="AZ91:BA91"/>
    <mergeCell ref="O3:O4"/>
    <mergeCell ref="F3:F4"/>
    <mergeCell ref="I3:I4"/>
    <mergeCell ref="AJ91:AK91"/>
    <mergeCell ref="AL91:AM91"/>
    <mergeCell ref="D90:D91"/>
    <mergeCell ref="E90:E91"/>
    <mergeCell ref="G3:G4"/>
    <mergeCell ref="G90:G91"/>
    <mergeCell ref="AI90:AI91"/>
    <mergeCell ref="AE90:AE91"/>
    <mergeCell ref="AF90:AF91"/>
    <mergeCell ref="AG90:AG91"/>
    <mergeCell ref="AH90:AH91"/>
    <mergeCell ref="AD90:AD91"/>
    <mergeCell ref="H3:H4"/>
    <mergeCell ref="H90:H91"/>
  </mergeCells>
  <phoneticPr fontId="1" type="noConversion"/>
  <pageMargins left="0.118110236220472" right="0.118110236220472" top="0.15748031496063" bottom="0.15748031496063" header="0.118110236220472" footer="0.31496062992126"/>
  <pageSetup paperSize="9" scale="35" fitToWidth="2" fitToHeight="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17-18</vt:lpstr>
      <vt:lpstr>'17-18'!Afdrukbereik</vt:lpstr>
      <vt:lpstr>'17-18'!Afdruktitels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Windows-gebruiker</cp:lastModifiedBy>
  <cp:lastPrinted>2019-04-03T08:19:08Z</cp:lastPrinted>
  <dcterms:created xsi:type="dcterms:W3CDTF">2011-07-28T07:36:00Z</dcterms:created>
  <dcterms:modified xsi:type="dcterms:W3CDTF">2019-11-20T16:45:41Z</dcterms:modified>
</cp:coreProperties>
</file>